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340" windowHeight="8772" activeTab="2"/>
  </bookViews>
  <sheets>
    <sheet name="Лист1" sheetId="1" r:id="rId1"/>
    <sheet name="на сайт" sheetId="2" r:id="rId2"/>
    <sheet name="для премирования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<sst xmlns="http://schemas.openxmlformats.org/spreadsheetml/2006/main" count="826" uniqueCount="234">
  <si>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</si>
  <si>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</si>
  <si>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</si>
  <si>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</si>
  <si>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</si>
  <si>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</si>
  <si>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</si>
  <si>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</si>
  <si>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</si>
  <si>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</si>
  <si>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</si>
  <si>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</si>
  <si>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</si>
  <si>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</si>
  <si>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</si>
  <si>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</si>
  <si>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</si>
  <si>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</si>
  <si>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</si>
  <si>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</si>
  <si>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</si>
  <si>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</si>
  <si>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</si>
  <si>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</si>
  <si>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пробой изол.</t>
  </si>
  <si>
    <t>КЛ-6кВ ТП-185 на ТП-489 земля</t>
  </si>
  <si>
    <t>КЛ-6кВ ТП-185 на ТП-489</t>
  </si>
  <si>
    <t>РП-1 на ТП-106( Ф-01)</t>
  </si>
  <si>
    <t>Оперативная информация по отключениям в сетях 6/10 кВ за II  квартал 2016 года.</t>
  </si>
  <si>
    <t>Великий Новгород II квартал 2016 года.</t>
  </si>
  <si>
    <t>ВАЛДАЙСКИЙ ФИЛИАЛ II квартал 2016 года.</t>
  </si>
  <si>
    <t>БОРОВИЧСКИЙ ФИЛИАЛ II квартал 2016года.</t>
  </si>
  <si>
    <t>СТАРОРУССКИЙ ФИЛИАЛ II квартал 2016 года</t>
  </si>
  <si>
    <t>ОКУЛОВСКИЙ ФИЛИАЛ II квартал 2016 года</t>
  </si>
  <si>
    <t>ЧУДОВСКИЙ ФИЛИАЛ  I1квартал 2016 года</t>
  </si>
  <si>
    <t>КЛ-6кВ ТП-18 на                       ТП-21(Б)</t>
  </si>
  <si>
    <t>ПС Сольцы Л-11</t>
  </si>
  <si>
    <t>ПС ПестовоЛ-3</t>
  </si>
  <si>
    <t>ВЛ-10кВ у ТП-12 отгорела перемычка</t>
  </si>
  <si>
    <t xml:space="preserve">ПС Прогресс Л-14 </t>
  </si>
  <si>
    <t>КЛ-ВЛ-10кВ на РП-5</t>
  </si>
  <si>
    <t>не обнаружена</t>
  </si>
  <si>
    <t>ПС Антоново Ф-18</t>
  </si>
  <si>
    <t>КЛ-6кВ от ПСАнтоново на ТП-44(Ф-18)</t>
  </si>
  <si>
    <t>РП-13 Мв на ТП-622</t>
  </si>
  <si>
    <t>КЛ-6кВ ТП-133 на ТП-235</t>
  </si>
  <si>
    <t>ТП-629 ВВ на РП-36</t>
  </si>
  <si>
    <t>КЛ-6кв ТП297 на ТП-251</t>
  </si>
  <si>
    <t>РП-37 МВ на ТП-602</t>
  </si>
  <si>
    <t>КЛ6кВ от ТП-234 на ТП-31</t>
  </si>
  <si>
    <t>КЛ6кВ от ТП-234 на ТП-466</t>
  </si>
  <si>
    <t>КЛ-6кВ  ТП-181 на ТП-188</t>
  </si>
  <si>
    <t>ТП-21 Т-1 каб. Разд. Транф</t>
  </si>
  <si>
    <t>нет</t>
  </si>
  <si>
    <t>РП-10 МВ на ТП-88</t>
  </si>
  <si>
    <t>КЛ-6кВ РП-10 на ТП-88</t>
  </si>
  <si>
    <t>ПС Антоново Ф-15</t>
  </si>
  <si>
    <t>КЛ-6кВ от РП -36 на ПС Антоново</t>
  </si>
  <si>
    <t>ПС Районная земля на Т-3</t>
  </si>
  <si>
    <t>РП Заводская МВ Ф-48</t>
  </si>
  <si>
    <t>РП-15 МВ на ТП-188</t>
  </si>
  <si>
    <t>пробой изол</t>
  </si>
  <si>
    <t>поврежд. Оборуд</t>
  </si>
  <si>
    <t>Сети МРСК</t>
  </si>
  <si>
    <t>ПС Пестово Л-2</t>
  </si>
  <si>
    <t xml:space="preserve">ВЛ-10кВ </t>
  </si>
  <si>
    <t>пробой изол сети абонента</t>
  </si>
  <si>
    <t>ПС Районная Ф-25</t>
  </si>
  <si>
    <t>КЛ-6кВ ПС Районная на РП-15</t>
  </si>
  <si>
    <t>ПС Районная Ф-37</t>
  </si>
  <si>
    <t>КЛ-6кВ ПС Районная на РП-24</t>
  </si>
  <si>
    <t>Земля на ПС Базовая РП-31 отключен МВ</t>
  </si>
  <si>
    <t>ТП-67 МВ на ТП-108</t>
  </si>
  <si>
    <t>РП-13 МВ на ТП-622</t>
  </si>
  <si>
    <t>КЛ-6кВ от ТП-235 на ТП-316</t>
  </si>
  <si>
    <t>РП-51 МВ на ТП-373</t>
  </si>
  <si>
    <t>КЛ-6кВ ТП-373 на ТП-399</t>
  </si>
  <si>
    <t>РП-1 10кВ вводная</t>
  </si>
  <si>
    <t>РП-1</t>
  </si>
  <si>
    <t>КЛ-10кВ от ТП-7 до ТП-43</t>
  </si>
  <si>
    <t>КЛ-10кВ ПС Валдай на ТП-55</t>
  </si>
  <si>
    <t>ПС Валдай Л-7</t>
  </si>
  <si>
    <t>ПС Валдай Л-13</t>
  </si>
  <si>
    <t>КЛ-10кВ от ПС Валдай до РП-10</t>
  </si>
  <si>
    <t>ПС Прогресс Л-16</t>
  </si>
  <si>
    <t>ПС Прогресс Л-13</t>
  </si>
  <si>
    <t>КЛ-10кВ от ТП-43 до ТП-113</t>
  </si>
  <si>
    <t>поврежден стор. Орган</t>
  </si>
  <si>
    <t>КЛ-6кВ ТП-1 на ТП-145</t>
  </si>
  <si>
    <t>в ТП-55</t>
  </si>
  <si>
    <t>ПС Пестово МВ в ТП-15</t>
  </si>
  <si>
    <t>птица в ТП</t>
  </si>
  <si>
    <t>КЛ-10кВ от РП-8 на ТП-72</t>
  </si>
  <si>
    <t>ПС Медниково  Л-11</t>
  </si>
  <si>
    <t>ВЛ-10кВ от ПС Медниково на РП-4</t>
  </si>
  <si>
    <t>КЛ-6кВ от РП-6 до ТП-142</t>
  </si>
  <si>
    <t>ПС "Русса" выведена с землей  Л.-25</t>
  </si>
  <si>
    <t>КЛ-10 кВ ПС "Русса" - РП-3</t>
  </si>
  <si>
    <t>КЛ- 6кВ  на ТП-363 п/п 51</t>
  </si>
  <si>
    <t>ТП-410 2 ПК перегорели</t>
  </si>
  <si>
    <t>КЛ-10кВ от ТП-410 до ТП-621</t>
  </si>
  <si>
    <t>ПС Валдай Л-15</t>
  </si>
  <si>
    <t>КЛ-10кВ от РП-1 до ТП-26</t>
  </si>
  <si>
    <t>ПС Пестово Л-3</t>
  </si>
  <si>
    <t>пожар в вед. Подстанции</t>
  </si>
  <si>
    <t>оборудование ТП-36А</t>
  </si>
  <si>
    <t>дождь</t>
  </si>
  <si>
    <t xml:space="preserve">КЛ-10кВ ТП493 разделка на каб. вых на Ф-3 </t>
  </si>
  <si>
    <t>пробой изоляции</t>
  </si>
  <si>
    <t>ВЛ-10кВ ТП493, ТП-582 2 шлейфа,       2 изолятора</t>
  </si>
  <si>
    <t>повреждение оборуд</t>
  </si>
  <si>
    <t xml:space="preserve">ПС Мостищи Ф-3 </t>
  </si>
  <si>
    <t>РП-4</t>
  </si>
  <si>
    <t>ПС Энергомаш Л-1</t>
  </si>
  <si>
    <t>КЛ-10кВ   Пс Энергомаш на РП-1</t>
  </si>
  <si>
    <t>ПС Антоново Ф-6</t>
  </si>
  <si>
    <t>КЛ-6кВ ПС Антоново на ТП-393</t>
  </si>
  <si>
    <t>КЛ-6кВ от ТП-446 на ТП-423</t>
  </si>
  <si>
    <t>пробой изоляции сети Абонента</t>
  </si>
  <si>
    <t>ПС Огнеупоры Боровичи 1</t>
  </si>
  <si>
    <t>поврежд. Оборуд.</t>
  </si>
  <si>
    <t>в ТП-65 поврежд. изолятора.</t>
  </si>
  <si>
    <t>ПС Районная МВ Ф-36</t>
  </si>
  <si>
    <t>КЛ-6кВ от ПС Районная на РП-10</t>
  </si>
  <si>
    <t>10.05 16 21:32</t>
  </si>
  <si>
    <t>ПС Пестово Л-5</t>
  </si>
  <si>
    <t>ВЛ-10кВ провод от разрядника</t>
  </si>
  <si>
    <t>РП-42 на ТП-15</t>
  </si>
  <si>
    <t>отключен п/п10</t>
  </si>
  <si>
    <t>Самовольный работы стор. Орган ТП-15</t>
  </si>
  <si>
    <t>КЛ-10кВ от ТП-20 на ТП-47</t>
  </si>
  <si>
    <t>КЛ-10кВ от РП-7 до ТП-47</t>
  </si>
  <si>
    <t>КЛ-10кВ от ТП-55 на ТП-35</t>
  </si>
  <si>
    <t>КЛ 10кВ ТП-140 на  ЛР-16</t>
  </si>
  <si>
    <t>ПС Антоново Ф-2 земля</t>
  </si>
  <si>
    <t>Ф-2 КЛ-6кВ выведен землей</t>
  </si>
  <si>
    <t>сторонней  ?организацией</t>
  </si>
  <si>
    <t>ПС Русса Л-2 земля</t>
  </si>
  <si>
    <t>КЛ-10кВ от ТП-21 наТП-10</t>
  </si>
  <si>
    <t>ВЛ-10кВ РП-9 на ТП-147</t>
  </si>
  <si>
    <t>ПС  Прогресс Л-12</t>
  </si>
  <si>
    <t>обрыв провода резервное питание</t>
  </si>
  <si>
    <t>КЛ-10кВ от ТП-4 на ТП-5(1)</t>
  </si>
  <si>
    <t>ПС Прогресс Л-7 земля</t>
  </si>
  <si>
    <t>КЛ-10кВ от ТП-109 на ТП-122</t>
  </si>
  <si>
    <t>пробой изоляции резервн.каб.</t>
  </si>
  <si>
    <t>ПС Окуловка -1 Л-18</t>
  </si>
  <si>
    <t>сети МРСК</t>
  </si>
  <si>
    <t>ТП-200 Т-1</t>
  </si>
  <si>
    <t>ТП-200 перемычка  6кВ</t>
  </si>
  <si>
    <t>ТП-332 Т-2</t>
  </si>
  <si>
    <t>ТП-332 перемычка на Т-2</t>
  </si>
  <si>
    <t>РП-42 ВВ на ТП-202</t>
  </si>
  <si>
    <t>ВЛ-6кВ на ТП-630 разрядник</t>
  </si>
  <si>
    <t>ПС Районная Ф-33 МВ на ТП-261</t>
  </si>
  <si>
    <t>ВЛ-6кВ на ТП-261 -изолятор</t>
  </si>
  <si>
    <t>КЛ-6кВ от РП-15 на ТП-188</t>
  </si>
  <si>
    <t>поврежд. Оборудования</t>
  </si>
  <si>
    <t xml:space="preserve">Гроза </t>
  </si>
  <si>
    <t>ПС Огнеупоры Боровичи 5</t>
  </si>
  <si>
    <t>МВ на ТП-1</t>
  </si>
  <si>
    <t>гроза</t>
  </si>
  <si>
    <t>вТП-392  Т-1</t>
  </si>
  <si>
    <t>ПС Мостищи Ф-25</t>
  </si>
  <si>
    <t>Реклоузер 10кВ на Мостищи-Хлевищи ТП-707</t>
  </si>
  <si>
    <t>РП-42 ВВ  на ТП-15-РП-16</t>
  </si>
  <si>
    <t>оборудование ТП-630</t>
  </si>
  <si>
    <t>ТП-5бат.</t>
  </si>
  <si>
    <t>ТП-5бат. Ру-0,4 кВ главный руб.</t>
  </si>
  <si>
    <t>ВЛ-6кВ ТП10-п/п-15-ТП-164</t>
  </si>
  <si>
    <t>РП-42 ВВ  на ТП-202</t>
  </si>
  <si>
    <t>ПС Хвойная  Л-4</t>
  </si>
  <si>
    <t>ВЛ-10кВ ТП-6 на ТП-82</t>
  </si>
  <si>
    <t>гроза отгорел провод</t>
  </si>
  <si>
    <t>ветка на проводах</t>
  </si>
  <si>
    <t>КЛ-6кВ ПС Антоново до ТП-44</t>
  </si>
  <si>
    <t>ПС Шелонь Л-1</t>
  </si>
  <si>
    <t>тяговый изол поврежден РП-18</t>
  </si>
  <si>
    <t>МВ в РП-25 на ТП-379</t>
  </si>
  <si>
    <t>В ТП-384 разделка на ТП-377</t>
  </si>
  <si>
    <t>ПС Вишера Л-20</t>
  </si>
  <si>
    <t>Гроза, ветер</t>
  </si>
  <si>
    <t xml:space="preserve"> МВ   ТП-67 на ТП-108</t>
  </si>
  <si>
    <t>КЛ-6кВ ТП-145 на ТП-1</t>
  </si>
  <si>
    <t>ПС Вишера Л-17</t>
  </si>
  <si>
    <t>ПС Чудово Л-5</t>
  </si>
  <si>
    <t>ВЛ-10кВ от ТП-68 до ТП-29 выведена землей</t>
  </si>
  <si>
    <t>ВЛ-10кВ от ТП-30 до ТП-74</t>
  </si>
  <si>
    <t>МВ в РП-2 на ТП-66</t>
  </si>
  <si>
    <t>КЛ-10кВ от ТП-32 до ТП-138 выведен землей</t>
  </si>
  <si>
    <t>МВ в РП 36 на ТП116 каб.А</t>
  </si>
  <si>
    <t>КЛ-6кВ  Рп-36 на ТП-116 каб.Б</t>
  </si>
  <si>
    <t>порыв стор. Организацией</t>
  </si>
  <si>
    <t>ПС Угловка Л-3,Л-9</t>
  </si>
  <si>
    <t>ПС Угловка Л-6</t>
  </si>
  <si>
    <t>ПС Прогресс Л-6</t>
  </si>
  <si>
    <t xml:space="preserve">МВ в РП-4 на ТП-16 </t>
  </si>
  <si>
    <t>Гроза Шторм</t>
  </si>
  <si>
    <t>ПС Марево Л-6</t>
  </si>
  <si>
    <t>ВЛ-10кВ обрывлинии между опорами 35 и 36</t>
  </si>
  <si>
    <t>ПС Марево Л-3</t>
  </si>
  <si>
    <t>ВЛ-10кВ обрыв линии  между опорами 78 и 79</t>
  </si>
  <si>
    <t>КЛ-10кВ от РП-1 на ТП-10</t>
  </si>
  <si>
    <t>отПС Валдай на РП-1</t>
  </si>
  <si>
    <t>ПС Мостищи Ф-42</t>
  </si>
  <si>
    <t>ячейка Т2 в ТП-549</t>
  </si>
  <si>
    <t>РП-25 ячейка на ТП-277</t>
  </si>
  <si>
    <t>ячейка в ПР-29 на ТП-406</t>
  </si>
  <si>
    <t>ПС Западная секция Т-2</t>
  </si>
  <si>
    <t>Ячейка КЛ-6 кВ Ф-11</t>
  </si>
  <si>
    <t>ПС Окуловка Л-6</t>
  </si>
  <si>
    <t>ПС Кулотино Л-3</t>
  </si>
  <si>
    <t>разрядник у ТП-90</t>
  </si>
  <si>
    <t>ПС Холм Л-7</t>
  </si>
  <si>
    <t>КЛ-10кВ от ТП-19 до ТП-20</t>
  </si>
  <si>
    <t>МВ в РП-27 на ТП-119</t>
  </si>
  <si>
    <t>РП-38 МВ на ТП-585</t>
  </si>
  <si>
    <t>КЛ-6кВ от РП-38 на ТП-585 каб.А</t>
  </si>
  <si>
    <t>поврежд. Оборудования СЕТИ Абонента</t>
  </si>
  <si>
    <t xml:space="preserve"> МВ РП-26 на ТП-165А</t>
  </si>
  <si>
    <t xml:space="preserve"> РП-26 на ТП-165А</t>
  </si>
  <si>
    <t>пробой изоляции резервной линии</t>
  </si>
  <si>
    <t>МВ в РП-1 на ТП-7</t>
  </si>
  <si>
    <t>КЛ-10кВ от ТП-10 на ТП-20</t>
  </si>
  <si>
    <t xml:space="preserve">пробой изоляции </t>
  </si>
  <si>
    <t>ПС Валдай Л-2</t>
  </si>
  <si>
    <t>КЛ-10кВ</t>
  </si>
  <si>
    <t>ПС Валдай Л-23</t>
  </si>
  <si>
    <t>перемычка в ТП-72 10кВ</t>
  </si>
  <si>
    <t>поврежд. Обор.</t>
  </si>
  <si>
    <t>ПС Угловка Л3,Л-9</t>
  </si>
  <si>
    <t>пробой изоляции Гроза</t>
  </si>
  <si>
    <t>Наименование поврежденной линии,  оборудования 6-10 кВ</t>
  </si>
  <si>
    <t>КЛ-6кВ ТП-18 на  ТП-21(Б)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</si>
</sst>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dd/mm/yy\ h:mm;@"/>
    <numFmt numFmtId="178" formatCode="[$-FC19]d\ mmmm\ yyyy\ &quot;г.&quot;"/>
    <numFmt numFmtId="179" formatCode="[h]:mm:ss;@"/>
    <numFmt numFmtId="180" formatCode="mmm/yyyy"/>
    <numFmt numFmtId="181" formatCode="h:mm:ss;@"/>
    <numFmt numFmtId="182" formatCode="0.00;[Red]0.00"/>
    <numFmt numFmtId="183" formatCode="0.00_ ;\-0.00\ "/>
    <numFmt numFmtId="184" formatCode="0.000"/>
    <numFmt numFmtId="185" formatCode="0.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vertical="top" wrapText="1"/>
    </xf>
    <xf numFmtId="177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2" fontId="4" fillId="0" borderId="1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22" fontId="6" fillId="0" borderId="15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22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177" fontId="11" fillId="33" borderId="14" xfId="0" applyNumberFormat="1" applyFont="1" applyFill="1" applyBorder="1" applyAlignment="1">
      <alignment horizontal="center" vertical="center"/>
    </xf>
    <xf numFmtId="22" fontId="50" fillId="0" borderId="14" xfId="0" applyNumberFormat="1" applyFont="1" applyBorder="1" applyAlignment="1">
      <alignment horizontal="center" vertical="center" wrapText="1"/>
    </xf>
    <xf numFmtId="22" fontId="50" fillId="0" borderId="18" xfId="0" applyNumberFormat="1" applyFont="1" applyBorder="1" applyAlignment="1">
      <alignment horizontal="center" vertical="center" wrapText="1"/>
    </xf>
    <xf numFmtId="177" fontId="11" fillId="33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22" fontId="6" fillId="0" borderId="14" xfId="0" applyNumberFormat="1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22" fontId="51" fillId="33" borderId="22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79" fontId="6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22" fontId="51" fillId="33" borderId="19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22" fontId="6" fillId="33" borderId="19" xfId="0" applyNumberFormat="1" applyFont="1" applyFill="1" applyBorder="1" applyAlignment="1">
      <alignment horizontal="center" vertical="center"/>
    </xf>
    <xf numFmtId="22" fontId="51" fillId="33" borderId="14" xfId="0" applyNumberFormat="1" applyFont="1" applyFill="1" applyBorder="1" applyAlignment="1">
      <alignment horizontal="center" vertical="center" wrapText="1"/>
    </xf>
    <xf numFmtId="22" fontId="6" fillId="33" borderId="14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79" fontId="14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22" fontId="6" fillId="33" borderId="18" xfId="0" applyNumberFormat="1" applyFont="1" applyFill="1" applyBorder="1" applyAlignment="1">
      <alignment horizontal="center" vertical="center" wrapText="1"/>
    </xf>
    <xf numFmtId="179" fontId="6" fillId="33" borderId="14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22" fontId="50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2" fontId="50" fillId="33" borderId="2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2" fontId="6" fillId="33" borderId="22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/>
    </xf>
    <xf numFmtId="22" fontId="51" fillId="34" borderId="22" xfId="0" applyNumberFormat="1" applyFont="1" applyFill="1" applyBorder="1" applyAlignment="1">
      <alignment horizontal="center" vertical="center" wrapText="1"/>
    </xf>
    <xf numFmtId="22" fontId="6" fillId="34" borderId="22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177" fontId="6" fillId="34" borderId="14" xfId="0" applyNumberFormat="1" applyFont="1" applyFill="1" applyBorder="1" applyAlignment="1">
      <alignment horizontal="center" vertical="center"/>
    </xf>
    <xf numFmtId="179" fontId="14" fillId="34" borderId="14" xfId="0" applyNumberFormat="1" applyFont="1" applyFill="1" applyBorder="1" applyAlignment="1">
      <alignment horizontal="center" vertical="center"/>
    </xf>
    <xf numFmtId="177" fontId="11" fillId="34" borderId="14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0" fillId="34" borderId="19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22" fontId="50" fillId="34" borderId="22" xfId="0" applyNumberFormat="1" applyFont="1" applyFill="1" applyBorder="1" applyAlignment="1">
      <alignment horizontal="center" vertical="center" wrapText="1"/>
    </xf>
    <xf numFmtId="22" fontId="6" fillId="34" borderId="14" xfId="53" applyNumberFormat="1" applyFont="1" applyFill="1" applyBorder="1" applyAlignment="1">
      <alignment horizontal="center" vertical="center"/>
      <protection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179" fontId="13" fillId="0" borderId="14" xfId="0" applyNumberFormat="1" applyFont="1" applyBorder="1" applyAlignment="1">
      <alignment horizontal="center" vertical="center"/>
    </xf>
    <xf numFmtId="0" fontId="1" fillId="33" borderId="22" xfId="53" applyFont="1" applyFill="1" applyBorder="1" applyAlignment="1">
      <alignment horizontal="center" vertical="center" wrapText="1"/>
      <protection/>
    </xf>
    <xf numFmtId="0" fontId="1" fillId="33" borderId="19" xfId="53" applyFont="1" applyFill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22" fontId="1" fillId="33" borderId="22" xfId="53" applyNumberFormat="1" applyFont="1" applyFill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 wrapText="1"/>
    </xf>
    <xf numFmtId="0" fontId="1" fillId="34" borderId="22" xfId="53" applyFont="1" applyFill="1" applyBorder="1" applyAlignment="1">
      <alignment horizontal="center" vertical="center" wrapText="1"/>
      <protection/>
    </xf>
    <xf numFmtId="0" fontId="1" fillId="34" borderId="19" xfId="53" applyFont="1" applyFill="1" applyBorder="1" applyAlignment="1">
      <alignment horizontal="center" vertical="center" wrapText="1"/>
      <protection/>
    </xf>
    <xf numFmtId="22" fontId="1" fillId="34" borderId="22" xfId="53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22" fontId="52" fillId="0" borderId="14" xfId="0" applyNumberFormat="1" applyFont="1" applyBorder="1" applyAlignment="1">
      <alignment horizontal="center" vertical="center" wrapText="1"/>
    </xf>
    <xf numFmtId="22" fontId="52" fillId="0" borderId="19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22" fontId="52" fillId="33" borderId="14" xfId="0" applyNumberFormat="1" applyFont="1" applyFill="1" applyBorder="1" applyAlignment="1">
      <alignment horizontal="center" vertical="center" wrapText="1"/>
    </xf>
    <xf numFmtId="22" fontId="11" fillId="0" borderId="14" xfId="0" applyNumberFormat="1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22" fontId="50" fillId="33" borderId="14" xfId="0" applyNumberFormat="1" applyFont="1" applyFill="1" applyBorder="1" applyAlignment="1">
      <alignment horizontal="center" vertical="center" wrapText="1"/>
    </xf>
    <xf numFmtId="179" fontId="13" fillId="33" borderId="14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177" fontId="6" fillId="34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22" fontId="6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22" fontId="1" fillId="33" borderId="14" xfId="53" applyNumberFormat="1" applyFont="1" applyFill="1" applyBorder="1" applyAlignment="1">
      <alignment horizontal="center" vertical="center" wrapText="1"/>
      <protection/>
    </xf>
    <xf numFmtId="14" fontId="6" fillId="34" borderId="14" xfId="0" applyNumberFormat="1" applyFont="1" applyFill="1" applyBorder="1" applyAlignment="1">
      <alignment horizontal="center" vertical="center" wrapText="1"/>
    </xf>
    <xf numFmtId="22" fontId="52" fillId="0" borderId="14" xfId="0" applyNumberFormat="1" applyFont="1" applyBorder="1" applyAlignment="1">
      <alignment horizontal="center" vertical="center"/>
    </xf>
    <xf numFmtId="22" fontId="52" fillId="0" borderId="27" xfId="0" applyNumberFormat="1" applyFont="1" applyBorder="1" applyAlignment="1">
      <alignment horizontal="center" vertical="center" wrapText="1"/>
    </xf>
    <xf numFmtId="22" fontId="50" fillId="0" borderId="22" xfId="0" applyNumberFormat="1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22" fontId="52" fillId="33" borderId="22" xfId="0" applyNumberFormat="1" applyFont="1" applyFill="1" applyBorder="1" applyAlignment="1">
      <alignment horizontal="center" vertical="center" wrapText="1"/>
    </xf>
    <xf numFmtId="22" fontId="1" fillId="33" borderId="14" xfId="53" applyNumberFormat="1" applyFont="1" applyFill="1" applyBorder="1" applyAlignment="1">
      <alignment horizontal="center" vertical="center"/>
      <protection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22" fontId="52" fillId="34" borderId="22" xfId="0" applyNumberFormat="1" applyFont="1" applyFill="1" applyBorder="1" applyAlignment="1">
      <alignment horizontal="center" vertical="center" wrapText="1"/>
    </xf>
    <xf numFmtId="22" fontId="1" fillId="34" borderId="14" xfId="53" applyNumberFormat="1" applyFont="1" applyFill="1" applyBorder="1" applyAlignment="1">
      <alignment horizontal="center" vertical="center"/>
      <protection/>
    </xf>
    <xf numFmtId="0" fontId="52" fillId="34" borderId="14" xfId="0" applyFont="1" applyFill="1" applyBorder="1" applyAlignment="1">
      <alignment horizontal="center" vertical="center" wrapText="1"/>
    </xf>
    <xf numFmtId="177" fontId="11" fillId="34" borderId="14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/>
    </xf>
    <xf numFmtId="179" fontId="6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22" fontId="50" fillId="0" borderId="0" xfId="0" applyNumberFormat="1" applyFont="1" applyAlignment="1">
      <alignment horizontal="center" vertical="center" wrapText="1"/>
    </xf>
    <xf numFmtId="0" fontId="6" fillId="0" borderId="18" xfId="0" applyFont="1" applyBorder="1" applyAlignment="1">
      <alignment/>
    </xf>
    <xf numFmtId="179" fontId="14" fillId="0" borderId="14" xfId="0" applyNumberFormat="1" applyFont="1" applyBorder="1" applyAlignment="1">
      <alignment horizontal="center" vertical="center" wrapText="1"/>
    </xf>
    <xf numFmtId="22" fontId="52" fillId="34" borderId="14" xfId="0" applyNumberFormat="1" applyFont="1" applyFill="1" applyBorder="1" applyAlignment="1">
      <alignment horizontal="center" vertical="center" wrapText="1"/>
    </xf>
    <xf numFmtId="22" fontId="11" fillId="34" borderId="14" xfId="0" applyNumberFormat="1" applyFont="1" applyFill="1" applyBorder="1" applyAlignment="1">
      <alignment horizontal="center" vertical="center" wrapText="1"/>
    </xf>
    <xf numFmtId="22" fontId="50" fillId="34" borderId="1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2" fontId="1" fillId="0" borderId="21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22" fontId="1" fillId="0" borderId="18" xfId="0" applyNumberFormat="1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22" fontId="52" fillId="0" borderId="0" xfId="0" applyNumberFormat="1" applyFont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22" fontId="50" fillId="0" borderId="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22" fontId="6" fillId="0" borderId="19" xfId="0" applyNumberFormat="1" applyFont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22" fontId="52" fillId="33" borderId="2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22" fontId="52" fillId="33" borderId="19" xfId="0" applyNumberFormat="1" applyFont="1" applyFill="1" applyBorder="1" applyAlignment="1">
      <alignment horizontal="center" vertical="center" wrapText="1"/>
    </xf>
    <xf numFmtId="22" fontId="50" fillId="33" borderId="23" xfId="0" applyNumberFormat="1" applyFont="1" applyFill="1" applyBorder="1" applyAlignment="1">
      <alignment horizontal="center" vertical="center" wrapText="1"/>
    </xf>
    <xf numFmtId="22" fontId="50" fillId="33" borderId="19" xfId="0" applyNumberFormat="1" applyFont="1" applyFill="1" applyBorder="1" applyAlignment="1">
      <alignment horizontal="center" vertical="center" wrapText="1"/>
    </xf>
    <xf numFmtId="22" fontId="6" fillId="33" borderId="23" xfId="0" applyNumberFormat="1" applyFont="1" applyFill="1" applyBorder="1" applyAlignment="1">
      <alignment horizontal="center" vertical="center" wrapText="1"/>
    </xf>
    <xf numFmtId="22" fontId="6" fillId="33" borderId="19" xfId="0" applyNumberFormat="1" applyFont="1" applyFill="1" applyBorder="1" applyAlignment="1">
      <alignment horizontal="center" vertical="center" wrapText="1"/>
    </xf>
    <xf numFmtId="177" fontId="6" fillId="33" borderId="23" xfId="0" applyNumberFormat="1" applyFont="1" applyFill="1" applyBorder="1" applyAlignment="1">
      <alignment horizontal="center" vertical="center"/>
    </xf>
    <xf numFmtId="177" fontId="6" fillId="33" borderId="19" xfId="0" applyNumberFormat="1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76" fontId="1" fillId="0" borderId="29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30" xfId="0" applyNumberFormat="1" applyFont="1" applyBorder="1" applyAlignment="1">
      <alignment horizontal="center" vertical="top" wrapText="1"/>
    </xf>
    <xf numFmtId="176" fontId="1" fillId="0" borderId="3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7" fontId="6" fillId="0" borderId="15" xfId="0" applyNumberFormat="1" applyFont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22" fontId="6" fillId="0" borderId="21" xfId="0" applyNumberFormat="1" applyFont="1" applyBorder="1" applyAlignment="1">
      <alignment horizontal="center" vertical="center" wrapText="1"/>
    </xf>
    <xf numFmtId="22" fontId="6" fillId="0" borderId="18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2" fontId="6" fillId="0" borderId="15" xfId="0" applyNumberFormat="1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22" fontId="51" fillId="34" borderId="14" xfId="0" applyNumberFormat="1" applyFont="1" applyFill="1" applyBorder="1" applyAlignment="1">
      <alignment horizontal="center" vertical="center" wrapText="1"/>
    </xf>
    <xf numFmtId="22" fontId="6" fillId="34" borderId="18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79" fontId="14" fillId="34" borderId="14" xfId="0" applyNumberFormat="1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22" fontId="52" fillId="34" borderId="19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22" fontId="11" fillId="34" borderId="0" xfId="0" applyNumberFormat="1" applyFont="1" applyFill="1" applyAlignment="1">
      <alignment horizontal="center" vertical="center" wrapText="1"/>
    </xf>
    <xf numFmtId="177" fontId="6" fillId="34" borderId="1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6" fillId="33" borderId="23" xfId="0" applyNumberFormat="1" applyFont="1" applyFill="1" applyBorder="1" applyAlignment="1">
      <alignment vertical="center" wrapText="1"/>
    </xf>
    <xf numFmtId="2" fontId="6" fillId="33" borderId="19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22" fontId="51" fillId="0" borderId="22" xfId="0" applyNumberFormat="1" applyFont="1" applyFill="1" applyBorder="1" applyAlignment="1">
      <alignment horizontal="center" vertical="center" wrapText="1"/>
    </xf>
    <xf numFmtId="22" fontId="6" fillId="0" borderId="22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22" fontId="50" fillId="0" borderId="22" xfId="0" applyNumberFormat="1" applyFont="1" applyFill="1" applyBorder="1" applyAlignment="1">
      <alignment horizontal="center" vertical="center" wrapText="1"/>
    </xf>
    <xf numFmtId="22" fontId="50" fillId="0" borderId="23" xfId="0" applyNumberFormat="1" applyFont="1" applyFill="1" applyBorder="1" applyAlignment="1">
      <alignment horizontal="center" vertical="center" wrapText="1"/>
    </xf>
    <xf numFmtId="22" fontId="6" fillId="0" borderId="23" xfId="0" applyNumberFormat="1" applyFont="1" applyFill="1" applyBorder="1" applyAlignment="1">
      <alignment horizontal="center" vertical="center" wrapText="1"/>
    </xf>
    <xf numFmtId="22" fontId="50" fillId="0" borderId="19" xfId="0" applyNumberFormat="1" applyFont="1" applyFill="1" applyBorder="1" applyAlignment="1">
      <alignment horizontal="center" vertical="center" wrapText="1"/>
    </xf>
    <xf numFmtId="22" fontId="6" fillId="0" borderId="19" xfId="0" applyNumberFormat="1" applyFont="1" applyFill="1" applyBorder="1" applyAlignment="1">
      <alignment horizontal="center" vertical="center" wrapText="1"/>
    </xf>
    <xf numFmtId="22" fontId="6" fillId="0" borderId="14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22" fontId="1" fillId="0" borderId="22" xfId="53" applyNumberFormat="1" applyFont="1" applyFill="1" applyBorder="1" applyAlignment="1">
      <alignment horizontal="center"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22" fontId="1" fillId="0" borderId="14" xfId="53" applyNumberFormat="1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22" fontId="52" fillId="0" borderId="22" xfId="0" applyNumberFormat="1" applyFont="1" applyFill="1" applyBorder="1" applyAlignment="1">
      <alignment horizontal="center" vertical="center" wrapText="1"/>
    </xf>
    <xf numFmtId="22" fontId="1" fillId="0" borderId="14" xfId="53" applyNumberFormat="1" applyFont="1" applyFill="1" applyBorder="1" applyAlignment="1">
      <alignment horizontal="center" vertical="center"/>
      <protection/>
    </xf>
    <xf numFmtId="0" fontId="52" fillId="0" borderId="19" xfId="0" applyFont="1" applyFill="1" applyBorder="1" applyAlignment="1">
      <alignment horizontal="center" vertical="center"/>
    </xf>
    <xf numFmtId="22" fontId="52" fillId="0" borderId="14" xfId="0" applyNumberFormat="1" applyFont="1" applyFill="1" applyBorder="1" applyAlignment="1">
      <alignment horizontal="center" vertical="center" wrapText="1"/>
    </xf>
    <xf numFmtId="22" fontId="11" fillId="0" borderId="14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22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22" fontId="52" fillId="0" borderId="2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2" fontId="50" fillId="0" borderId="14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22" fontId="51" fillId="0" borderId="14" xfId="0" applyNumberFormat="1" applyFont="1" applyFill="1" applyBorder="1" applyAlignment="1">
      <alignment horizontal="center" vertical="center" wrapText="1"/>
    </xf>
    <xf numFmtId="22" fontId="11" fillId="0" borderId="0" xfId="0" applyNumberFormat="1" applyFont="1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22" fontId="52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22" fontId="51" fillId="0" borderId="19" xfId="0" applyNumberFormat="1" applyFont="1" applyFill="1" applyBorder="1" applyAlignment="1">
      <alignment horizontal="center" vertical="center" wrapText="1"/>
    </xf>
    <xf numFmtId="22" fontId="6" fillId="0" borderId="21" xfId="0" applyNumberFormat="1" applyFont="1" applyFill="1" applyBorder="1" applyAlignment="1">
      <alignment horizontal="center" vertical="center" wrapText="1"/>
    </xf>
    <xf numFmtId="22" fontId="50" fillId="0" borderId="18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2" fontId="1" fillId="0" borderId="21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22" fontId="1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6" fillId="0" borderId="2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 РФ_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U220"/>
  <sheetViews>
    <sheetView zoomScale="90" zoomScaleNormal="90" zoomScalePageLayoutView="0" workbookViewId="0" topLeftCell="A1">
      <selection activeCell="H17" sqref="H17"/>
    </sheetView>
  </sheetViews>
  <sheetFormatPr defaultColWidth="9.00390625" defaultRowHeight="12.75"/>
  <cols>
    <col min="1" max="1" width="5.625" style="0" customWidth="1"/>
    <col min="2" max="2" width="15.50390625" style="31" customWidth="1"/>
    <col min="3" max="3" width="18.50390625" style="65" customWidth="1"/>
    <col min="4" max="4" width="24.625" style="26" customWidth="1"/>
    <col min="5" max="5" width="22.375" style="38" customWidth="1"/>
    <col min="6" max="6" width="18.375" style="38" customWidth="1"/>
    <col min="7" max="7" width="18.375" style="60" customWidth="1"/>
    <col min="8" max="8" width="18.375" style="52" customWidth="1"/>
    <col min="9" max="9" width="13.625" style="5" customWidth="1"/>
    <col min="10" max="10" width="15.125" style="0" customWidth="1"/>
    <col min="11" max="11" width="6.625" style="19" customWidth="1"/>
    <col min="12" max="13" width="6.125" style="0" customWidth="1"/>
    <col min="14" max="14" width="9.00390625" style="0" customWidth="1"/>
  </cols>
  <sheetData>
    <row r="2" ht="15" thickBot="1"/>
    <row r="3" spans="1:15" ht="12.75" customHeight="1">
      <c r="A3" s="263"/>
      <c r="B3" s="264"/>
      <c r="C3" s="273" t="s">
        <v>28</v>
      </c>
      <c r="D3" s="273"/>
      <c r="E3" s="273"/>
      <c r="F3" s="273"/>
      <c r="G3" s="273"/>
      <c r="H3" s="273"/>
      <c r="I3" s="273"/>
      <c r="J3" s="267"/>
      <c r="K3" s="270" t="s">
        <v>7</v>
      </c>
      <c r="L3" s="267" t="s">
        <v>21</v>
      </c>
      <c r="M3" s="267" t="s">
        <v>22</v>
      </c>
      <c r="N3" s="313" t="s">
        <v>23</v>
      </c>
      <c r="O3" s="314"/>
    </row>
    <row r="4" spans="1:15" ht="13.5" customHeight="1" thickBot="1">
      <c r="A4" s="265"/>
      <c r="B4" s="266"/>
      <c r="C4" s="274"/>
      <c r="D4" s="274"/>
      <c r="E4" s="274"/>
      <c r="F4" s="274"/>
      <c r="G4" s="274"/>
      <c r="H4" s="274"/>
      <c r="I4" s="274"/>
      <c r="J4" s="268"/>
      <c r="K4" s="271"/>
      <c r="L4" s="268"/>
      <c r="M4" s="268"/>
      <c r="N4" s="315"/>
      <c r="O4" s="316"/>
    </row>
    <row r="5" spans="3:15" ht="15" thickBot="1">
      <c r="C5" s="66"/>
      <c r="I5" s="18"/>
      <c r="J5" s="268"/>
      <c r="K5" s="271"/>
      <c r="L5" s="268"/>
      <c r="M5" s="268"/>
      <c r="N5" s="315"/>
      <c r="O5" s="316"/>
    </row>
    <row r="6" spans="1:15" ht="31.5" customHeight="1">
      <c r="A6" s="1"/>
      <c r="B6" s="32"/>
      <c r="C6" s="30" t="s">
        <v>2</v>
      </c>
      <c r="D6" s="3" t="s">
        <v>4</v>
      </c>
      <c r="E6" s="243" t="s">
        <v>7</v>
      </c>
      <c r="F6" s="244"/>
      <c r="G6" s="247" t="s">
        <v>8</v>
      </c>
      <c r="H6" s="250" t="s">
        <v>9</v>
      </c>
      <c r="I6" s="251"/>
      <c r="J6" s="268"/>
      <c r="K6" s="271"/>
      <c r="L6" s="268"/>
      <c r="M6" s="268"/>
      <c r="N6" s="315"/>
      <c r="O6" s="316"/>
    </row>
    <row r="7" spans="1:66" ht="15.75" thickBot="1">
      <c r="A7" s="2"/>
      <c r="B7" s="33"/>
      <c r="C7" s="238" t="s">
        <v>3</v>
      </c>
      <c r="D7" s="4" t="s">
        <v>5</v>
      </c>
      <c r="E7" s="245"/>
      <c r="F7" s="246"/>
      <c r="G7" s="248"/>
      <c r="H7" s="252"/>
      <c r="I7" s="253"/>
      <c r="J7" s="268"/>
      <c r="K7" s="271"/>
      <c r="L7" s="268"/>
      <c r="M7" s="268"/>
      <c r="N7" s="315"/>
      <c r="O7" s="316"/>
      <c r="Q7" s="14"/>
      <c r="R7" s="14"/>
      <c r="S7" s="14"/>
      <c r="T7" s="14"/>
      <c r="U7" s="14"/>
      <c r="V7" s="14"/>
      <c r="W7" s="14"/>
      <c r="X7" s="14"/>
      <c r="Y7" s="14"/>
      <c r="Z7" s="14"/>
      <c r="BL7" s="14"/>
      <c r="BM7" s="14"/>
      <c r="BN7" s="14"/>
    </row>
    <row r="8" spans="1:125" ht="15.75" thickBot="1">
      <c r="A8" s="2" t="s">
        <v>0</v>
      </c>
      <c r="B8" s="33" t="s">
        <v>1</v>
      </c>
      <c r="C8" s="239"/>
      <c r="D8" s="4" t="s">
        <v>6</v>
      </c>
      <c r="E8" s="39" t="s">
        <v>10</v>
      </c>
      <c r="F8" s="39" t="s">
        <v>11</v>
      </c>
      <c r="G8" s="249"/>
      <c r="H8" s="53" t="s">
        <v>12</v>
      </c>
      <c r="I8" s="17" t="s">
        <v>13</v>
      </c>
      <c r="J8" s="269"/>
      <c r="K8" s="272"/>
      <c r="L8" s="269"/>
      <c r="M8" s="269"/>
      <c r="N8" s="317"/>
      <c r="O8" s="3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s="240" customFormat="1" ht="15.75" customHeight="1">
      <c r="A9" s="240" t="s">
        <v>14</v>
      </c>
      <c r="J9" s="241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1"/>
      <c r="DS9" s="241"/>
      <c r="DT9" s="241"/>
      <c r="DU9" s="241"/>
    </row>
    <row r="10" spans="1:121" s="16" customFormat="1" ht="16.5" customHeight="1">
      <c r="A10" s="254" t="s">
        <v>29</v>
      </c>
      <c r="B10" s="255"/>
      <c r="C10" s="256"/>
      <c r="D10" s="256"/>
      <c r="E10" s="255"/>
      <c r="F10" s="255"/>
      <c r="G10" s="255"/>
      <c r="H10" s="255"/>
      <c r="I10" s="257"/>
      <c r="K10" s="2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5" ht="27">
      <c r="A11" s="37">
        <v>1</v>
      </c>
      <c r="B11" s="34">
        <v>42463</v>
      </c>
      <c r="C11" s="59" t="s">
        <v>25</v>
      </c>
      <c r="D11" s="59" t="s">
        <v>26</v>
      </c>
      <c r="E11" s="100">
        <v>42463.708333333336</v>
      </c>
      <c r="F11" s="130">
        <v>42463.74652777778</v>
      </c>
      <c r="G11" s="74" t="s">
        <v>24</v>
      </c>
      <c r="H11" s="126">
        <v>42472.65972222222</v>
      </c>
      <c r="I11" s="89">
        <f>H11-F11</f>
        <v>8.913194444437977</v>
      </c>
      <c r="J11" s="91">
        <f aca="true" t="shared" si="0" ref="J11:J57">F11-E11</f>
        <v>0.038194444445252884</v>
      </c>
      <c r="K11" s="90">
        <f>J11*24</f>
        <v>0.9166666666860692</v>
      </c>
      <c r="L11" s="37">
        <v>10</v>
      </c>
      <c r="M11" s="37">
        <v>6</v>
      </c>
      <c r="N11" s="90">
        <f aca="true" t="shared" si="1" ref="N11:N25">K11*L11*M11*0.95*1.73</f>
        <v>90.39250000191329</v>
      </c>
      <c r="O11" s="29"/>
    </row>
    <row r="12" spans="1:15" ht="42" customHeight="1">
      <c r="A12" s="37">
        <v>2</v>
      </c>
      <c r="B12" s="34">
        <v>42463</v>
      </c>
      <c r="C12" s="97" t="s">
        <v>27</v>
      </c>
      <c r="D12" s="97" t="s">
        <v>35</v>
      </c>
      <c r="E12" s="100">
        <v>42463.02569444444</v>
      </c>
      <c r="F12" s="100">
        <v>42463.05138888889</v>
      </c>
      <c r="G12" s="74" t="s">
        <v>24</v>
      </c>
      <c r="H12" s="92">
        <v>42506.625</v>
      </c>
      <c r="I12" s="89">
        <f aca="true" t="shared" si="2" ref="I12:I19">H12-F12</f>
        <v>43.57361111111095</v>
      </c>
      <c r="J12" s="91">
        <f t="shared" si="0"/>
        <v>0.025694444448163267</v>
      </c>
      <c r="K12" s="90">
        <f aca="true" t="shared" si="3" ref="K12:K57">J12*24</f>
        <v>0.6166666667559184</v>
      </c>
      <c r="L12" s="37">
        <v>50</v>
      </c>
      <c r="M12" s="37">
        <v>6</v>
      </c>
      <c r="N12" s="90">
        <f t="shared" si="1"/>
        <v>304.0475000440056</v>
      </c>
      <c r="O12" s="29"/>
    </row>
    <row r="13" spans="1:15" ht="27">
      <c r="A13" s="37">
        <v>3</v>
      </c>
      <c r="B13" s="34">
        <v>42470</v>
      </c>
      <c r="C13" s="173" t="s">
        <v>56</v>
      </c>
      <c r="D13" s="132" t="s">
        <v>57</v>
      </c>
      <c r="E13" s="100">
        <v>42470.38402777778</v>
      </c>
      <c r="F13" s="130">
        <v>42470.40625</v>
      </c>
      <c r="G13" s="81" t="s">
        <v>61</v>
      </c>
      <c r="H13" s="43">
        <v>42474.458333333336</v>
      </c>
      <c r="I13" s="89">
        <f t="shared" si="2"/>
        <v>4.052083333335759</v>
      </c>
      <c r="J13" s="94">
        <f t="shared" si="0"/>
        <v>0.022222222221898846</v>
      </c>
      <c r="K13" s="95">
        <f t="shared" si="3"/>
        <v>0.5333333333255723</v>
      </c>
      <c r="L13" s="74">
        <v>50</v>
      </c>
      <c r="M13" s="37">
        <v>6</v>
      </c>
      <c r="N13" s="95">
        <f t="shared" si="1"/>
        <v>262.95999999617345</v>
      </c>
      <c r="O13" s="29"/>
    </row>
    <row r="14" spans="1:15" ht="27">
      <c r="A14" s="37">
        <v>4</v>
      </c>
      <c r="B14" s="34">
        <v>42470</v>
      </c>
      <c r="C14" s="173" t="s">
        <v>42</v>
      </c>
      <c r="D14" s="132" t="s">
        <v>43</v>
      </c>
      <c r="E14" s="100">
        <v>42470.38402777778</v>
      </c>
      <c r="F14" s="130">
        <v>42470.41736111111</v>
      </c>
      <c r="G14" s="81" t="s">
        <v>61</v>
      </c>
      <c r="H14" s="43">
        <v>42489.46041666667</v>
      </c>
      <c r="I14" s="89">
        <f t="shared" si="2"/>
        <v>19.043055555557657</v>
      </c>
      <c r="J14" s="94">
        <f t="shared" si="0"/>
        <v>0.03333333333284827</v>
      </c>
      <c r="K14" s="95">
        <f t="shared" si="3"/>
        <v>0.7999999999883585</v>
      </c>
      <c r="L14" s="74">
        <v>30</v>
      </c>
      <c r="M14" s="37">
        <v>6</v>
      </c>
      <c r="N14" s="95">
        <f t="shared" si="1"/>
        <v>236.66399999655607</v>
      </c>
      <c r="O14" s="29"/>
    </row>
    <row r="15" spans="1:15" s="129" customFormat="1" ht="27">
      <c r="A15" s="107">
        <v>5</v>
      </c>
      <c r="B15" s="34">
        <v>42470</v>
      </c>
      <c r="C15" s="173" t="s">
        <v>44</v>
      </c>
      <c r="D15" s="132" t="s">
        <v>45</v>
      </c>
      <c r="E15" s="128">
        <v>42470.552777777775</v>
      </c>
      <c r="F15" s="130">
        <v>42470.6</v>
      </c>
      <c r="G15" s="81" t="s">
        <v>61</v>
      </c>
      <c r="H15" s="126">
        <v>42474.604166666664</v>
      </c>
      <c r="I15" s="89">
        <f t="shared" si="2"/>
        <v>4.0041666666656965</v>
      </c>
      <c r="J15" s="70">
        <f t="shared" si="0"/>
        <v>0.04722222222335404</v>
      </c>
      <c r="K15" s="131">
        <f t="shared" si="3"/>
        <v>1.133333333360497</v>
      </c>
      <c r="L15" s="107">
        <v>120</v>
      </c>
      <c r="M15" s="37">
        <v>6</v>
      </c>
      <c r="N15" s="116">
        <f t="shared" si="1"/>
        <v>1341.0960000321431</v>
      </c>
      <c r="O15" s="80"/>
    </row>
    <row r="16" spans="1:15" s="149" customFormat="1" ht="65.25" customHeight="1">
      <c r="A16" s="144">
        <v>6</v>
      </c>
      <c r="B16" s="134">
        <v>42470</v>
      </c>
      <c r="C16" s="135" t="s">
        <v>46</v>
      </c>
      <c r="D16" s="148" t="s">
        <v>47</v>
      </c>
      <c r="E16" s="150">
        <v>42470.552777777775</v>
      </c>
      <c r="F16" s="138">
        <v>42470.64375</v>
      </c>
      <c r="G16" s="139" t="s">
        <v>66</v>
      </c>
      <c r="H16" s="151">
        <v>42480.5</v>
      </c>
      <c r="I16" s="89">
        <f t="shared" si="2"/>
        <v>9.85624999999709</v>
      </c>
      <c r="J16" s="140">
        <f t="shared" si="0"/>
        <v>0.09097222222771961</v>
      </c>
      <c r="K16" s="152">
        <f t="shared" si="3"/>
        <v>2.1833333334652707</v>
      </c>
      <c r="L16" s="144">
        <v>3</v>
      </c>
      <c r="M16" s="144">
        <v>6</v>
      </c>
      <c r="N16" s="153">
        <f t="shared" si="1"/>
        <v>64.5895500039031</v>
      </c>
      <c r="O16" s="154"/>
    </row>
    <row r="17" spans="1:16" s="11" customFormat="1" ht="39" customHeight="1">
      <c r="A17" s="36">
        <v>7</v>
      </c>
      <c r="B17" s="34">
        <v>42470</v>
      </c>
      <c r="C17" s="178" t="s">
        <v>48</v>
      </c>
      <c r="D17" s="132" t="s">
        <v>49</v>
      </c>
      <c r="E17" s="228">
        <v>42470.552777777775</v>
      </c>
      <c r="F17" s="230">
        <v>42470.788194444445</v>
      </c>
      <c r="G17" s="81" t="s">
        <v>61</v>
      </c>
      <c r="H17" s="111"/>
      <c r="I17" s="89">
        <f t="shared" si="2"/>
        <v>-42470.788194444445</v>
      </c>
      <c r="J17" s="232">
        <f t="shared" si="0"/>
        <v>0.2354166666700621</v>
      </c>
      <c r="K17" s="234">
        <f t="shared" si="3"/>
        <v>5.650000000081491</v>
      </c>
      <c r="L17" s="236">
        <v>40</v>
      </c>
      <c r="M17" s="236">
        <v>6</v>
      </c>
      <c r="N17" s="319">
        <f t="shared" si="1"/>
        <v>2228.586000032143</v>
      </c>
      <c r="O17" s="73"/>
      <c r="P17" s="262"/>
    </row>
    <row r="18" spans="1:16" s="11" customFormat="1" ht="51.75" customHeight="1">
      <c r="A18" s="36">
        <v>8</v>
      </c>
      <c r="B18" s="34">
        <v>42470</v>
      </c>
      <c r="C18" s="178" t="s">
        <v>48</v>
      </c>
      <c r="D18" s="132" t="s">
        <v>50</v>
      </c>
      <c r="E18" s="229"/>
      <c r="F18" s="231"/>
      <c r="G18" s="81" t="s">
        <v>61</v>
      </c>
      <c r="H18" s="43">
        <v>42478.614583333336</v>
      </c>
      <c r="I18" s="89">
        <f t="shared" si="2"/>
        <v>42478.614583333336</v>
      </c>
      <c r="J18" s="233"/>
      <c r="K18" s="235"/>
      <c r="L18" s="237"/>
      <c r="M18" s="237"/>
      <c r="N18" s="320"/>
      <c r="O18" s="73"/>
      <c r="P18" s="262"/>
    </row>
    <row r="19" spans="1:15" s="11" customFormat="1" ht="27">
      <c r="A19" s="36">
        <v>9</v>
      </c>
      <c r="B19" s="34">
        <v>42470</v>
      </c>
      <c r="C19" s="173" t="s">
        <v>60</v>
      </c>
      <c r="D19" s="132" t="s">
        <v>51</v>
      </c>
      <c r="E19" s="128">
        <v>42470.63055555556</v>
      </c>
      <c r="F19" s="130">
        <v>42470.67361111111</v>
      </c>
      <c r="G19" s="81" t="s">
        <v>61</v>
      </c>
      <c r="H19" s="165">
        <v>42523.604166666664</v>
      </c>
      <c r="I19" s="89">
        <f t="shared" si="2"/>
        <v>52.93055555555475</v>
      </c>
      <c r="J19" s="70">
        <f t="shared" si="0"/>
        <v>0.04305555555038154</v>
      </c>
      <c r="K19" s="131">
        <f t="shared" si="3"/>
        <v>1.033333333209157</v>
      </c>
      <c r="L19" s="37">
        <v>50</v>
      </c>
      <c r="M19" s="37">
        <v>6</v>
      </c>
      <c r="N19" s="116">
        <f t="shared" si="1"/>
        <v>509.4849999387749</v>
      </c>
      <c r="O19" s="73"/>
    </row>
    <row r="20" spans="1:15" s="72" customFormat="1" ht="27">
      <c r="A20" s="102">
        <v>10</v>
      </c>
      <c r="B20" s="34">
        <v>42470</v>
      </c>
      <c r="C20" s="173" t="s">
        <v>52</v>
      </c>
      <c r="D20" s="123" t="s">
        <v>53</v>
      </c>
      <c r="E20" s="128">
        <v>42470.625</v>
      </c>
      <c r="F20" s="130">
        <v>42470.77222222222</v>
      </c>
      <c r="G20" s="81" t="s">
        <v>62</v>
      </c>
      <c r="H20" s="126">
        <v>42472.458333333336</v>
      </c>
      <c r="I20" s="155">
        <f aca="true" t="shared" si="4" ref="I20:I56">H20-F20</f>
        <v>1.6861111111138598</v>
      </c>
      <c r="J20" s="70">
        <f t="shared" si="0"/>
        <v>0.14722222222189885</v>
      </c>
      <c r="K20" s="131">
        <f t="shared" si="3"/>
        <v>3.5333333333255723</v>
      </c>
      <c r="L20" s="107">
        <v>0</v>
      </c>
      <c r="M20" s="37">
        <v>6</v>
      </c>
      <c r="N20" s="116">
        <f t="shared" si="1"/>
        <v>0</v>
      </c>
      <c r="O20" s="80"/>
    </row>
    <row r="21" spans="1:15" s="147" customFormat="1" ht="27">
      <c r="A21" s="133">
        <v>11</v>
      </c>
      <c r="B21" s="134">
        <v>42470</v>
      </c>
      <c r="C21" s="135" t="s">
        <v>58</v>
      </c>
      <c r="D21" s="136" t="s">
        <v>59</v>
      </c>
      <c r="E21" s="137">
        <v>42470.79513888889</v>
      </c>
      <c r="F21" s="138">
        <v>42470.816666666666</v>
      </c>
      <c r="G21" s="139" t="s">
        <v>63</v>
      </c>
      <c r="H21" s="138">
        <v>42470.816666666666</v>
      </c>
      <c r="I21" s="141">
        <f t="shared" si="4"/>
        <v>0</v>
      </c>
      <c r="J21" s="142">
        <f t="shared" si="0"/>
        <v>0.02152777777519077</v>
      </c>
      <c r="K21" s="143">
        <f t="shared" si="3"/>
        <v>0.5166666666045785</v>
      </c>
      <c r="L21" s="144">
        <v>20</v>
      </c>
      <c r="M21" s="144">
        <v>6</v>
      </c>
      <c r="N21" s="145">
        <f t="shared" si="1"/>
        <v>101.89699998775497</v>
      </c>
      <c r="O21" s="146"/>
    </row>
    <row r="22" spans="1:15" s="11" customFormat="1" ht="27">
      <c r="A22" s="36">
        <v>12</v>
      </c>
      <c r="B22" s="34">
        <v>42470</v>
      </c>
      <c r="C22" s="173" t="s">
        <v>54</v>
      </c>
      <c r="D22" s="132" t="s">
        <v>55</v>
      </c>
      <c r="E22" s="100">
        <v>42470.82361111111</v>
      </c>
      <c r="F22" s="130">
        <v>42481.65277777778</v>
      </c>
      <c r="G22" s="81" t="s">
        <v>61</v>
      </c>
      <c r="H22" s="130">
        <v>42481.65277777778</v>
      </c>
      <c r="I22" s="89">
        <f t="shared" si="4"/>
        <v>0</v>
      </c>
      <c r="J22" s="91">
        <f t="shared" si="0"/>
        <v>10.829166666670062</v>
      </c>
      <c r="K22" s="90">
        <f t="shared" si="3"/>
        <v>259.9000000000815</v>
      </c>
      <c r="L22" s="37">
        <v>1</v>
      </c>
      <c r="M22" s="37">
        <v>6</v>
      </c>
      <c r="N22" s="95">
        <f t="shared" si="1"/>
        <v>2562.873900000803</v>
      </c>
      <c r="O22" s="29"/>
    </row>
    <row r="23" spans="1:15" s="11" customFormat="1" ht="27">
      <c r="A23" s="36">
        <v>13</v>
      </c>
      <c r="B23" s="58">
        <v>42475</v>
      </c>
      <c r="C23" s="173" t="s">
        <v>67</v>
      </c>
      <c r="D23" s="132" t="s">
        <v>68</v>
      </c>
      <c r="E23" s="100">
        <v>42475.4375</v>
      </c>
      <c r="F23" s="113">
        <v>42475.461805555555</v>
      </c>
      <c r="G23" s="81" t="s">
        <v>61</v>
      </c>
      <c r="H23" s="181">
        <v>42482.58611111111</v>
      </c>
      <c r="I23" s="89">
        <f t="shared" si="4"/>
        <v>7.124305555553292</v>
      </c>
      <c r="J23" s="91">
        <f t="shared" si="0"/>
        <v>0.024305555554747116</v>
      </c>
      <c r="K23" s="90">
        <f t="shared" si="3"/>
        <v>0.5833333333139308</v>
      </c>
      <c r="L23" s="37">
        <v>100</v>
      </c>
      <c r="M23" s="37">
        <v>6</v>
      </c>
      <c r="N23" s="127">
        <f t="shared" si="1"/>
        <v>575.2249999808671</v>
      </c>
      <c r="O23" s="29"/>
    </row>
    <row r="24" spans="1:16" s="11" customFormat="1" ht="27">
      <c r="A24" s="36">
        <v>14</v>
      </c>
      <c r="B24" s="58">
        <v>42475</v>
      </c>
      <c r="C24" s="173" t="s">
        <v>69</v>
      </c>
      <c r="D24" s="132" t="s">
        <v>70</v>
      </c>
      <c r="E24" s="100">
        <v>42475.4375</v>
      </c>
      <c r="F24" s="113">
        <v>42475.479166666664</v>
      </c>
      <c r="G24" s="81" t="s">
        <v>61</v>
      </c>
      <c r="H24" s="126">
        <v>42521.541666666664</v>
      </c>
      <c r="I24" s="89">
        <f t="shared" si="4"/>
        <v>46.0625</v>
      </c>
      <c r="J24" s="91">
        <f t="shared" si="0"/>
        <v>0.04166666666424135</v>
      </c>
      <c r="K24" s="90">
        <f t="shared" si="3"/>
        <v>0.9999999999417923</v>
      </c>
      <c r="L24" s="37">
        <v>70</v>
      </c>
      <c r="M24" s="37">
        <v>6</v>
      </c>
      <c r="N24" s="127">
        <f t="shared" si="1"/>
        <v>690.269999959821</v>
      </c>
      <c r="O24" s="29"/>
      <c r="P24" s="180"/>
    </row>
    <row r="25" spans="1:16" s="11" customFormat="1" ht="48" customHeight="1">
      <c r="A25" s="36">
        <v>15</v>
      </c>
      <c r="B25" s="35">
        <v>42477</v>
      </c>
      <c r="C25" s="156" t="s">
        <v>71</v>
      </c>
      <c r="D25" s="157" t="s">
        <v>98</v>
      </c>
      <c r="E25" s="159">
        <v>42477.606944444444</v>
      </c>
      <c r="F25" s="43">
        <v>42477.61944444444</v>
      </c>
      <c r="G25" s="81" t="s">
        <v>61</v>
      </c>
      <c r="H25" s="182">
        <v>42489.58611111111</v>
      </c>
      <c r="I25" s="103">
        <f t="shared" si="4"/>
        <v>11.966666666667152</v>
      </c>
      <c r="J25" s="91">
        <f t="shared" si="0"/>
        <v>0.012499999997089617</v>
      </c>
      <c r="K25" s="90">
        <f t="shared" si="3"/>
        <v>0.2999999999301508</v>
      </c>
      <c r="L25" s="37">
        <v>20</v>
      </c>
      <c r="M25" s="37">
        <v>6</v>
      </c>
      <c r="N25" s="127">
        <f t="shared" si="1"/>
        <v>59.16599998622434</v>
      </c>
      <c r="O25" s="29"/>
      <c r="P25" s="180"/>
    </row>
    <row r="26" spans="1:15" s="147" customFormat="1" ht="30.75">
      <c r="A26" s="174">
        <v>16</v>
      </c>
      <c r="B26" s="175">
        <v>42479</v>
      </c>
      <c r="C26" s="161" t="s">
        <v>72</v>
      </c>
      <c r="D26" s="162" t="s">
        <v>88</v>
      </c>
      <c r="E26" s="163">
        <v>42479.493055555555</v>
      </c>
      <c r="F26" s="176">
        <v>42479.52569444444</v>
      </c>
      <c r="G26" s="164" t="s">
        <v>87</v>
      </c>
      <c r="H26" s="176">
        <v>42488.67361111111</v>
      </c>
      <c r="I26" s="122">
        <f t="shared" si="4"/>
        <v>9.147916666668607</v>
      </c>
      <c r="J26" s="94">
        <f t="shared" si="0"/>
        <v>0.032638888886140194</v>
      </c>
      <c r="K26" s="145">
        <f t="shared" si="3"/>
        <v>0.7833333332673647</v>
      </c>
      <c r="L26" s="164">
        <v>50</v>
      </c>
      <c r="M26" s="74">
        <v>6</v>
      </c>
      <c r="N26" s="153">
        <f>K26*L26*M26*0.95*1.73</f>
        <v>386.22249996747416</v>
      </c>
      <c r="O26" s="146"/>
    </row>
    <row r="27" spans="1:16" s="11" customFormat="1" ht="30.75">
      <c r="A27" s="86">
        <v>17</v>
      </c>
      <c r="B27" s="177">
        <v>42481</v>
      </c>
      <c r="C27" s="158" t="s">
        <v>73</v>
      </c>
      <c r="D27" s="156" t="s">
        <v>74</v>
      </c>
      <c r="E27" s="159">
        <v>42481.381944444445</v>
      </c>
      <c r="F27" s="118">
        <v>42481.430555555555</v>
      </c>
      <c r="G27" s="81" t="s">
        <v>61</v>
      </c>
      <c r="H27" s="168">
        <v>42487.694444444445</v>
      </c>
      <c r="I27" s="122">
        <f t="shared" si="4"/>
        <v>6.263888888890506</v>
      </c>
      <c r="J27" s="94">
        <f t="shared" si="0"/>
        <v>0.04861111110949423</v>
      </c>
      <c r="K27" s="95">
        <f t="shared" si="3"/>
        <v>1.1666666666278616</v>
      </c>
      <c r="L27" s="74">
        <v>150</v>
      </c>
      <c r="M27" s="74">
        <v>6</v>
      </c>
      <c r="N27" s="119">
        <f aca="true" t="shared" si="5" ref="N27:N34">K27*L27*M27*0.95*1.73</f>
        <v>1725.6749999426015</v>
      </c>
      <c r="O27" s="29"/>
      <c r="P27" s="180"/>
    </row>
    <row r="28" spans="1:16" s="11" customFormat="1" ht="30.75">
      <c r="A28" s="86">
        <v>18</v>
      </c>
      <c r="B28" s="177">
        <v>42481</v>
      </c>
      <c r="C28" s="156" t="s">
        <v>75</v>
      </c>
      <c r="D28" s="157" t="s">
        <v>76</v>
      </c>
      <c r="E28" s="159">
        <v>42481.407638888886</v>
      </c>
      <c r="F28" s="118">
        <v>42481.45416666667</v>
      </c>
      <c r="G28" s="81" t="s">
        <v>61</v>
      </c>
      <c r="H28" s="184">
        <v>42496.541666666664</v>
      </c>
      <c r="I28" s="122">
        <f t="shared" si="4"/>
        <v>15.08749999999418</v>
      </c>
      <c r="J28" s="94">
        <f t="shared" si="0"/>
        <v>0.04652777778392192</v>
      </c>
      <c r="K28" s="95">
        <f t="shared" si="3"/>
        <v>1.116666666814126</v>
      </c>
      <c r="L28" s="74">
        <v>60</v>
      </c>
      <c r="M28" s="74">
        <v>6</v>
      </c>
      <c r="N28" s="119">
        <f t="shared" si="5"/>
        <v>660.6870000872458</v>
      </c>
      <c r="O28" s="29"/>
      <c r="P28" s="180"/>
    </row>
    <row r="29" spans="1:16" s="147" customFormat="1" ht="27">
      <c r="A29" s="174">
        <v>19</v>
      </c>
      <c r="B29" s="183">
        <v>42489</v>
      </c>
      <c r="C29" s="135" t="s">
        <v>99</v>
      </c>
      <c r="D29" s="135" t="s">
        <v>100</v>
      </c>
      <c r="E29" s="137">
        <v>42489.118055555555</v>
      </c>
      <c r="F29" s="179">
        <v>42489.17361111111</v>
      </c>
      <c r="G29" s="139" t="s">
        <v>106</v>
      </c>
      <c r="H29" s="176">
        <v>42489.59722222222</v>
      </c>
      <c r="I29" s="198">
        <f t="shared" si="4"/>
        <v>0.42361111110949423</v>
      </c>
      <c r="J29" s="196">
        <f t="shared" si="0"/>
        <v>0.055555555554747116</v>
      </c>
      <c r="K29" s="145">
        <f t="shared" si="3"/>
        <v>1.3333333333139308</v>
      </c>
      <c r="L29" s="164">
        <v>2</v>
      </c>
      <c r="M29" s="164">
        <v>10</v>
      </c>
      <c r="N29" s="153">
        <f t="shared" si="5"/>
        <v>43.826666666028906</v>
      </c>
      <c r="O29" s="146"/>
      <c r="P29" s="199"/>
    </row>
    <row r="30" spans="1:15" s="11" customFormat="1" ht="27">
      <c r="A30" s="86">
        <v>20</v>
      </c>
      <c r="B30" s="177">
        <v>42495</v>
      </c>
      <c r="C30" s="173" t="s">
        <v>111</v>
      </c>
      <c r="D30" s="97" t="s">
        <v>107</v>
      </c>
      <c r="E30" s="100">
        <v>42495.57638888889</v>
      </c>
      <c r="F30" s="182">
        <v>42495.694444444445</v>
      </c>
      <c r="G30" s="167" t="s">
        <v>108</v>
      </c>
      <c r="H30" s="185">
        <v>42496.569444444445</v>
      </c>
      <c r="I30" s="122">
        <f t="shared" si="4"/>
        <v>0.875</v>
      </c>
      <c r="J30" s="94">
        <f t="shared" si="0"/>
        <v>0.11805555555474712</v>
      </c>
      <c r="K30" s="95">
        <f t="shared" si="3"/>
        <v>2.833333333313931</v>
      </c>
      <c r="L30" s="74">
        <v>15</v>
      </c>
      <c r="M30" s="74">
        <v>10</v>
      </c>
      <c r="N30" s="119">
        <f t="shared" si="5"/>
        <v>698.4874999952168</v>
      </c>
      <c r="O30" s="29"/>
    </row>
    <row r="31" spans="1:15" s="11" customFormat="1" ht="27">
      <c r="A31" s="86">
        <v>21</v>
      </c>
      <c r="B31" s="177">
        <v>42495</v>
      </c>
      <c r="C31" s="173" t="s">
        <v>111</v>
      </c>
      <c r="D31" s="97" t="s">
        <v>109</v>
      </c>
      <c r="E31" s="100">
        <v>42495.57638888889</v>
      </c>
      <c r="F31" s="182">
        <v>42495.694444444445</v>
      </c>
      <c r="G31" s="81" t="s">
        <v>110</v>
      </c>
      <c r="H31" s="182">
        <v>42495.694444444445</v>
      </c>
      <c r="I31" s="122">
        <f t="shared" si="4"/>
        <v>0</v>
      </c>
      <c r="J31" s="94">
        <f t="shared" si="0"/>
        <v>0.11805555555474712</v>
      </c>
      <c r="K31" s="95">
        <f t="shared" si="3"/>
        <v>2.833333333313931</v>
      </c>
      <c r="L31" s="74">
        <v>15</v>
      </c>
      <c r="M31" s="74">
        <v>10</v>
      </c>
      <c r="N31" s="119">
        <f t="shared" si="5"/>
        <v>698.4874999952168</v>
      </c>
      <c r="O31" s="29"/>
    </row>
    <row r="32" spans="1:15" s="11" customFormat="1" ht="30.75">
      <c r="A32" s="36">
        <v>22</v>
      </c>
      <c r="B32" s="34">
        <v>42500</v>
      </c>
      <c r="C32" s="187" t="s">
        <v>115</v>
      </c>
      <c r="D32" s="188" t="s">
        <v>116</v>
      </c>
      <c r="E32" s="189">
        <v>42500.38888888889</v>
      </c>
      <c r="F32" s="190">
        <v>42500.48611111111</v>
      </c>
      <c r="G32" s="167" t="s">
        <v>108</v>
      </c>
      <c r="H32" s="43">
        <v>42515.666666666664</v>
      </c>
      <c r="I32" s="122">
        <f t="shared" si="4"/>
        <v>15.180555555554747</v>
      </c>
      <c r="J32" s="94">
        <f t="shared" si="0"/>
        <v>0.09722222221898846</v>
      </c>
      <c r="K32" s="95">
        <f t="shared" si="3"/>
        <v>2.333333333255723</v>
      </c>
      <c r="L32" s="73">
        <v>80</v>
      </c>
      <c r="M32" s="73">
        <v>6</v>
      </c>
      <c r="N32" s="77">
        <f t="shared" si="5"/>
        <v>1840.719999938775</v>
      </c>
      <c r="O32" s="29"/>
    </row>
    <row r="33" spans="1:15" s="147" customFormat="1" ht="85.5" customHeight="1">
      <c r="A33" s="133">
        <v>23</v>
      </c>
      <c r="B33" s="134">
        <v>42500</v>
      </c>
      <c r="C33" s="191" t="s">
        <v>115</v>
      </c>
      <c r="D33" s="192" t="s">
        <v>117</v>
      </c>
      <c r="E33" s="193">
        <v>42500.38888888889</v>
      </c>
      <c r="F33" s="194">
        <v>42500.48611111111</v>
      </c>
      <c r="G33" s="195" t="s">
        <v>118</v>
      </c>
      <c r="H33" s="140">
        <v>42506.708333333336</v>
      </c>
      <c r="I33" s="122">
        <f t="shared" si="4"/>
        <v>6.222222222226264</v>
      </c>
      <c r="J33" s="196">
        <f t="shared" si="0"/>
        <v>0.09722222221898846</v>
      </c>
      <c r="K33" s="145">
        <f t="shared" si="3"/>
        <v>2.333333333255723</v>
      </c>
      <c r="L33" s="154">
        <v>80</v>
      </c>
      <c r="M33" s="154">
        <v>6</v>
      </c>
      <c r="N33" s="197">
        <f t="shared" si="5"/>
        <v>1840.719999938775</v>
      </c>
      <c r="O33" s="146"/>
    </row>
    <row r="34" spans="1:15" s="72" customFormat="1" ht="53.25" customHeight="1">
      <c r="A34" s="201">
        <v>24</v>
      </c>
      <c r="B34" s="114">
        <v>42500</v>
      </c>
      <c r="C34" s="187" t="s">
        <v>122</v>
      </c>
      <c r="D34" s="187" t="s">
        <v>123</v>
      </c>
      <c r="E34" s="189" t="s">
        <v>124</v>
      </c>
      <c r="F34" s="189" t="s">
        <v>124</v>
      </c>
      <c r="G34" s="188" t="s">
        <v>108</v>
      </c>
      <c r="H34" s="92">
        <v>42508.708333333336</v>
      </c>
      <c r="I34" s="122">
        <v>0</v>
      </c>
      <c r="J34" s="122">
        <v>0</v>
      </c>
      <c r="K34" s="95">
        <f t="shared" si="3"/>
        <v>0</v>
      </c>
      <c r="L34" s="79"/>
      <c r="M34" s="79">
        <v>6</v>
      </c>
      <c r="N34" s="116">
        <f t="shared" si="5"/>
        <v>0</v>
      </c>
      <c r="O34" s="71"/>
    </row>
    <row r="35" spans="1:15" s="147" customFormat="1" ht="93" customHeight="1">
      <c r="A35" s="174">
        <v>25</v>
      </c>
      <c r="B35" s="183">
        <v>42503</v>
      </c>
      <c r="C35" s="191" t="s">
        <v>127</v>
      </c>
      <c r="D35" s="135" t="s">
        <v>128</v>
      </c>
      <c r="E35" s="193">
        <v>42503.50347222222</v>
      </c>
      <c r="F35" s="193">
        <v>42503.538194444445</v>
      </c>
      <c r="G35" s="195" t="s">
        <v>129</v>
      </c>
      <c r="H35" s="193">
        <v>42503.538194444445</v>
      </c>
      <c r="I35" s="198">
        <f t="shared" si="4"/>
        <v>0</v>
      </c>
      <c r="J35" s="196">
        <f t="shared" si="0"/>
        <v>0.03472222222626442</v>
      </c>
      <c r="K35" s="145">
        <f>J35*24</f>
        <v>0.8333333334303461</v>
      </c>
      <c r="L35" s="164">
        <v>70</v>
      </c>
      <c r="M35" s="164">
        <v>6</v>
      </c>
      <c r="N35" s="153">
        <f>K35*L35*M35*0.95*1.73</f>
        <v>575.225000066965</v>
      </c>
      <c r="O35" s="146"/>
    </row>
    <row r="36" spans="1:15" s="147" customFormat="1" ht="62.25" customHeight="1">
      <c r="A36" s="174">
        <v>26</v>
      </c>
      <c r="B36" s="183">
        <v>42509</v>
      </c>
      <c r="C36" s="191" t="s">
        <v>134</v>
      </c>
      <c r="D36" s="135" t="s">
        <v>135</v>
      </c>
      <c r="E36" s="206">
        <v>42509.666666666664</v>
      </c>
      <c r="F36" s="207">
        <v>42509.66875</v>
      </c>
      <c r="G36" s="195" t="s">
        <v>136</v>
      </c>
      <c r="H36" s="208">
        <v>42511.493055555555</v>
      </c>
      <c r="I36" s="198">
        <f t="shared" si="4"/>
        <v>1.8243055555576575</v>
      </c>
      <c r="J36" s="196">
        <f t="shared" si="0"/>
        <v>0.0020833333328482695</v>
      </c>
      <c r="K36" s="145">
        <f>J36*24</f>
        <v>0.04999999998835847</v>
      </c>
      <c r="L36" s="164">
        <v>130</v>
      </c>
      <c r="M36" s="164">
        <v>6</v>
      </c>
      <c r="N36" s="153">
        <f>K36*L36*M36*0.95*1.73</f>
        <v>64.09649998507636</v>
      </c>
      <c r="O36" s="146"/>
    </row>
    <row r="37" spans="1:15" s="72" customFormat="1" ht="62.25" customHeight="1">
      <c r="A37" s="201">
        <v>27</v>
      </c>
      <c r="B37" s="114">
        <v>42525</v>
      </c>
      <c r="C37" s="213" t="s">
        <v>148</v>
      </c>
      <c r="D37" s="173" t="s">
        <v>149</v>
      </c>
      <c r="E37" s="130">
        <v>42525.25</v>
      </c>
      <c r="F37" s="168">
        <v>42525.541666666664</v>
      </c>
      <c r="G37" s="188" t="s">
        <v>157</v>
      </c>
      <c r="H37" s="168">
        <v>42525.541666666664</v>
      </c>
      <c r="I37" s="122">
        <f t="shared" si="4"/>
        <v>0</v>
      </c>
      <c r="J37" s="94">
        <f t="shared" si="0"/>
        <v>0.29166666666424135</v>
      </c>
      <c r="K37" s="95">
        <f aca="true" t="shared" si="6" ref="K37:K42">J37*24</f>
        <v>6.999999999941792</v>
      </c>
      <c r="L37" s="79">
        <v>10</v>
      </c>
      <c r="M37" s="79">
        <v>6</v>
      </c>
      <c r="N37" s="116">
        <f aca="true" t="shared" si="7" ref="N37:N53">K37*L37*M37*0.95*1.73</f>
        <v>690.2699999942602</v>
      </c>
      <c r="O37" s="71"/>
    </row>
    <row r="38" spans="1:15" s="72" customFormat="1" ht="62.25" customHeight="1">
      <c r="A38" s="201">
        <v>28</v>
      </c>
      <c r="B38" s="114">
        <v>42525</v>
      </c>
      <c r="C38" s="213" t="s">
        <v>150</v>
      </c>
      <c r="D38" s="173" t="s">
        <v>151</v>
      </c>
      <c r="E38" s="130">
        <v>42525</v>
      </c>
      <c r="F38" s="168">
        <v>42525.06527777778</v>
      </c>
      <c r="G38" s="188" t="s">
        <v>157</v>
      </c>
      <c r="H38" s="171">
        <v>42528.569444444445</v>
      </c>
      <c r="I38" s="122">
        <f t="shared" si="4"/>
        <v>3.5041666666656965</v>
      </c>
      <c r="J38" s="94">
        <f t="shared" si="0"/>
        <v>0.06527777777955635</v>
      </c>
      <c r="K38" s="95">
        <f t="shared" si="6"/>
        <v>1.5666666667093523</v>
      </c>
      <c r="L38" s="79">
        <v>15</v>
      </c>
      <c r="M38" s="79">
        <v>6</v>
      </c>
      <c r="N38" s="116">
        <f t="shared" si="7"/>
        <v>231.73350000631385</v>
      </c>
      <c r="O38" s="71"/>
    </row>
    <row r="39" spans="1:15" s="147" customFormat="1" ht="62.25" customHeight="1">
      <c r="A39" s="174">
        <v>29</v>
      </c>
      <c r="B39" s="183">
        <v>42525</v>
      </c>
      <c r="C39" s="220" t="s">
        <v>152</v>
      </c>
      <c r="D39" s="135" t="s">
        <v>153</v>
      </c>
      <c r="E39" s="138">
        <v>42525.46319444444</v>
      </c>
      <c r="F39" s="206">
        <v>42526.520833333336</v>
      </c>
      <c r="G39" s="195" t="s">
        <v>158</v>
      </c>
      <c r="H39" s="206">
        <v>42526.520833333336</v>
      </c>
      <c r="I39" s="198">
        <f t="shared" si="4"/>
        <v>0</v>
      </c>
      <c r="J39" s="196">
        <f t="shared" si="0"/>
        <v>1.0576388888948713</v>
      </c>
      <c r="K39" s="145">
        <f t="shared" si="6"/>
        <v>25.383333333476912</v>
      </c>
      <c r="L39" s="164">
        <v>1</v>
      </c>
      <c r="M39" s="164">
        <v>6</v>
      </c>
      <c r="N39" s="153">
        <f t="shared" si="7"/>
        <v>250.30505000141585</v>
      </c>
      <c r="O39" s="146"/>
    </row>
    <row r="40" spans="1:15" s="147" customFormat="1" ht="62.25" customHeight="1">
      <c r="A40" s="174">
        <v>30</v>
      </c>
      <c r="B40" s="183">
        <v>42525</v>
      </c>
      <c r="C40" s="220" t="s">
        <v>154</v>
      </c>
      <c r="D40" s="135" t="s">
        <v>155</v>
      </c>
      <c r="E40" s="138">
        <v>42524.958333333336</v>
      </c>
      <c r="F40" s="206">
        <v>42525.01666666667</v>
      </c>
      <c r="G40" s="195" t="s">
        <v>158</v>
      </c>
      <c r="H40" s="206">
        <v>42525.01666666667</v>
      </c>
      <c r="I40" s="198">
        <f t="shared" si="4"/>
        <v>0</v>
      </c>
      <c r="J40" s="196">
        <f t="shared" si="0"/>
        <v>0.05833333333430346</v>
      </c>
      <c r="K40" s="145">
        <f t="shared" si="6"/>
        <v>1.400000000023283</v>
      </c>
      <c r="L40" s="164">
        <v>10</v>
      </c>
      <c r="M40" s="164">
        <v>6</v>
      </c>
      <c r="N40" s="153">
        <f t="shared" si="7"/>
        <v>138.05400000229594</v>
      </c>
      <c r="O40" s="146"/>
    </row>
    <row r="41" spans="1:15" s="72" customFormat="1" ht="62.25" customHeight="1">
      <c r="A41" s="201">
        <v>31</v>
      </c>
      <c r="B41" s="114">
        <v>42524</v>
      </c>
      <c r="C41" s="187" t="s">
        <v>60</v>
      </c>
      <c r="D41" s="173" t="s">
        <v>156</v>
      </c>
      <c r="E41" s="189">
        <v>42524.958333333336</v>
      </c>
      <c r="F41" s="168">
        <v>42524.98472222222</v>
      </c>
      <c r="G41" s="188" t="s">
        <v>108</v>
      </c>
      <c r="H41" s="182">
        <v>42530.6875</v>
      </c>
      <c r="I41" s="122">
        <f t="shared" si="4"/>
        <v>5.702777777776646</v>
      </c>
      <c r="J41" s="94">
        <f t="shared" si="0"/>
        <v>0.026388888887595385</v>
      </c>
      <c r="K41" s="95">
        <f t="shared" si="6"/>
        <v>0.6333333333022892</v>
      </c>
      <c r="L41" s="79">
        <v>30</v>
      </c>
      <c r="M41" s="79">
        <v>6</v>
      </c>
      <c r="N41" s="116">
        <f t="shared" si="7"/>
        <v>187.35899999081622</v>
      </c>
      <c r="O41" s="71"/>
    </row>
    <row r="42" spans="1:15" s="11" customFormat="1" ht="54.75" customHeight="1">
      <c r="A42" s="86">
        <v>32</v>
      </c>
      <c r="B42" s="177">
        <v>42527</v>
      </c>
      <c r="C42" s="187" t="s">
        <v>162</v>
      </c>
      <c r="D42" s="97" t="s">
        <v>53</v>
      </c>
      <c r="E42" s="189">
        <v>42527.430555555555</v>
      </c>
      <c r="F42" s="189">
        <v>42527.47222222222</v>
      </c>
      <c r="G42" s="188" t="s">
        <v>157</v>
      </c>
      <c r="H42" s="182">
        <v>42530.59375</v>
      </c>
      <c r="I42" s="122">
        <f t="shared" si="4"/>
        <v>3.1215277777810115</v>
      </c>
      <c r="J42" s="94">
        <f t="shared" si="0"/>
        <v>0.04166666666424135</v>
      </c>
      <c r="K42" s="95">
        <f t="shared" si="6"/>
        <v>0.9999999999417923</v>
      </c>
      <c r="L42" s="74">
        <v>100</v>
      </c>
      <c r="M42" s="74">
        <v>6</v>
      </c>
      <c r="N42" s="116">
        <f t="shared" si="7"/>
        <v>986.0999999426015</v>
      </c>
      <c r="O42" s="29"/>
    </row>
    <row r="43" spans="1:15" s="147" customFormat="1" ht="41.25">
      <c r="A43" s="174">
        <v>33</v>
      </c>
      <c r="B43" s="183">
        <v>42528</v>
      </c>
      <c r="C43" s="191" t="s">
        <v>163</v>
      </c>
      <c r="D43" s="135" t="s">
        <v>164</v>
      </c>
      <c r="E43" s="193">
        <v>42528.875</v>
      </c>
      <c r="F43" s="176">
        <v>42528.916666666664</v>
      </c>
      <c r="G43" s="195" t="s">
        <v>231</v>
      </c>
      <c r="H43" s="176">
        <v>42529.63888888889</v>
      </c>
      <c r="I43" s="198">
        <f t="shared" si="4"/>
        <v>0.7222222222262644</v>
      </c>
      <c r="J43" s="196">
        <f t="shared" si="0"/>
        <v>0.04166666666424135</v>
      </c>
      <c r="K43" s="145">
        <f t="shared" si="3"/>
        <v>0.9999999999417923</v>
      </c>
      <c r="L43" s="164">
        <v>1</v>
      </c>
      <c r="M43" s="164">
        <v>10</v>
      </c>
      <c r="N43" s="153">
        <f t="shared" si="7"/>
        <v>16.434999999043356</v>
      </c>
      <c r="O43" s="146"/>
    </row>
    <row r="44" spans="1:15" s="11" customFormat="1" ht="30.75">
      <c r="A44" s="74">
        <v>34</v>
      </c>
      <c r="B44" s="117">
        <v>42529</v>
      </c>
      <c r="C44" s="173" t="s">
        <v>165</v>
      </c>
      <c r="D44" s="97" t="s">
        <v>166</v>
      </c>
      <c r="E44" s="130">
        <v>42529.675</v>
      </c>
      <c r="F44" s="168">
        <v>42529.7625</v>
      </c>
      <c r="G44" s="188" t="s">
        <v>157</v>
      </c>
      <c r="H44" s="118">
        <v>42530.49444444444</v>
      </c>
      <c r="I44" s="122">
        <f t="shared" si="4"/>
        <v>0.7319444444437977</v>
      </c>
      <c r="J44" s="94">
        <f t="shared" si="0"/>
        <v>0.08749999999417923</v>
      </c>
      <c r="K44" s="95">
        <f t="shared" si="3"/>
        <v>2.0999999998603016</v>
      </c>
      <c r="L44" s="74">
        <v>1</v>
      </c>
      <c r="M44" s="79">
        <v>6</v>
      </c>
      <c r="N44" s="116">
        <f t="shared" si="7"/>
        <v>20.708099998622433</v>
      </c>
      <c r="O44" s="29"/>
    </row>
    <row r="45" spans="1:15" s="11" customFormat="1" ht="30.75">
      <c r="A45" s="74">
        <v>35</v>
      </c>
      <c r="B45" s="117">
        <v>42529</v>
      </c>
      <c r="C45" s="213" t="s">
        <v>167</v>
      </c>
      <c r="D45" s="213" t="s">
        <v>168</v>
      </c>
      <c r="E45" s="130">
        <v>42529.770833333336</v>
      </c>
      <c r="F45" s="168">
        <v>42530.5625</v>
      </c>
      <c r="G45" s="188" t="s">
        <v>157</v>
      </c>
      <c r="H45" s="168">
        <v>42530.5625</v>
      </c>
      <c r="I45" s="122">
        <f t="shared" si="4"/>
        <v>0</v>
      </c>
      <c r="J45" s="94">
        <f t="shared" si="0"/>
        <v>0.7916666666642413</v>
      </c>
      <c r="K45" s="95">
        <f t="shared" si="3"/>
        <v>18.999999999941792</v>
      </c>
      <c r="L45" s="74">
        <v>30</v>
      </c>
      <c r="M45" s="79">
        <v>6</v>
      </c>
      <c r="N45" s="116">
        <f t="shared" si="7"/>
        <v>5620.76999998278</v>
      </c>
      <c r="O45" s="29"/>
    </row>
    <row r="46" spans="1:15" s="11" customFormat="1" ht="37.5" customHeight="1">
      <c r="A46" s="74">
        <v>36</v>
      </c>
      <c r="B46" s="117">
        <v>42529</v>
      </c>
      <c r="C46" s="99" t="s">
        <v>170</v>
      </c>
      <c r="D46" s="97" t="s">
        <v>169</v>
      </c>
      <c r="E46" s="121">
        <v>42529.92361111111</v>
      </c>
      <c r="F46" s="168">
        <v>42529.979166666664</v>
      </c>
      <c r="G46" s="188" t="s">
        <v>108</v>
      </c>
      <c r="H46" s="168">
        <v>42530.708333333336</v>
      </c>
      <c r="I46" s="122">
        <f t="shared" si="4"/>
        <v>0.7291666666715173</v>
      </c>
      <c r="J46" s="94">
        <f t="shared" si="0"/>
        <v>0.055555555554747116</v>
      </c>
      <c r="K46" s="95">
        <f t="shared" si="3"/>
        <v>1.3333333333139308</v>
      </c>
      <c r="L46" s="74">
        <v>30</v>
      </c>
      <c r="M46" s="215">
        <v>6</v>
      </c>
      <c r="N46" s="116">
        <f t="shared" si="7"/>
        <v>394.4399999942601</v>
      </c>
      <c r="O46" s="29"/>
    </row>
    <row r="47" spans="1:15" s="64" customFormat="1" ht="30.75">
      <c r="A47" s="223">
        <v>37</v>
      </c>
      <c r="B47" s="117">
        <v>42533</v>
      </c>
      <c r="C47" s="187" t="s">
        <v>42</v>
      </c>
      <c r="D47" s="97" t="s">
        <v>175</v>
      </c>
      <c r="E47" s="189">
        <v>42533.55763888889</v>
      </c>
      <c r="F47" s="168">
        <v>42533.57916666667</v>
      </c>
      <c r="G47" s="188" t="s">
        <v>108</v>
      </c>
      <c r="H47" s="118">
        <v>42543.64236111111</v>
      </c>
      <c r="I47" s="122">
        <f t="shared" si="4"/>
        <v>10.063194444439432</v>
      </c>
      <c r="J47" s="94">
        <f t="shared" si="0"/>
        <v>0.021527777782466728</v>
      </c>
      <c r="K47" s="95">
        <f t="shared" si="3"/>
        <v>0.5166666667792015</v>
      </c>
      <c r="L47" s="74">
        <v>30</v>
      </c>
      <c r="M47" s="74">
        <v>6</v>
      </c>
      <c r="N47" s="116">
        <f t="shared" si="7"/>
        <v>152.84550003329116</v>
      </c>
      <c r="O47" s="224"/>
    </row>
    <row r="48" spans="1:15" s="64" customFormat="1" ht="30.75">
      <c r="A48" s="225">
        <v>38</v>
      </c>
      <c r="B48" s="117">
        <v>42537</v>
      </c>
      <c r="C48" s="187" t="s">
        <v>178</v>
      </c>
      <c r="D48" s="97" t="s">
        <v>179</v>
      </c>
      <c r="E48" s="189">
        <v>42537.50069444445</v>
      </c>
      <c r="F48" s="118">
        <v>42537.56319444445</v>
      </c>
      <c r="G48" s="188" t="s">
        <v>157</v>
      </c>
      <c r="H48" s="118">
        <v>42543.44097222222</v>
      </c>
      <c r="I48" s="122">
        <f t="shared" si="4"/>
        <v>5.87777777777228</v>
      </c>
      <c r="J48" s="94">
        <f t="shared" si="0"/>
        <v>0.0625</v>
      </c>
      <c r="K48" s="95">
        <f t="shared" si="3"/>
        <v>1.5</v>
      </c>
      <c r="L48" s="74">
        <v>60</v>
      </c>
      <c r="M48" s="74">
        <v>6</v>
      </c>
      <c r="N48" s="116">
        <f t="shared" si="7"/>
        <v>887.49</v>
      </c>
      <c r="O48" s="224"/>
    </row>
    <row r="49" spans="1:15" s="64" customFormat="1" ht="30.75">
      <c r="A49" s="225">
        <v>39</v>
      </c>
      <c r="B49" s="117">
        <v>42540</v>
      </c>
      <c r="C49" s="187" t="s">
        <v>182</v>
      </c>
      <c r="D49" s="97" t="s">
        <v>183</v>
      </c>
      <c r="E49" s="189">
        <v>42540.62847222222</v>
      </c>
      <c r="F49" s="118">
        <v>42540.68194444444</v>
      </c>
      <c r="G49" s="188" t="s">
        <v>108</v>
      </c>
      <c r="H49" s="118"/>
      <c r="I49" s="122">
        <f t="shared" si="4"/>
        <v>-42540.68194444444</v>
      </c>
      <c r="J49" s="94">
        <f t="shared" si="0"/>
        <v>0.053472222221898846</v>
      </c>
      <c r="K49" s="95">
        <f t="shared" si="3"/>
        <v>1.2833333333255723</v>
      </c>
      <c r="L49" s="74">
        <v>20</v>
      </c>
      <c r="M49" s="74">
        <v>6</v>
      </c>
      <c r="N49" s="116">
        <f t="shared" si="7"/>
        <v>253.09899999846937</v>
      </c>
      <c r="O49" s="224"/>
    </row>
    <row r="50" spans="1:15" s="64" customFormat="1" ht="30.75">
      <c r="A50" s="74">
        <v>40</v>
      </c>
      <c r="B50" s="117">
        <v>42542</v>
      </c>
      <c r="C50" s="187" t="s">
        <v>188</v>
      </c>
      <c r="D50" s="97" t="s">
        <v>189</v>
      </c>
      <c r="E50" s="189">
        <v>42542.12708333333</v>
      </c>
      <c r="F50" s="118">
        <v>42542.157638888886</v>
      </c>
      <c r="G50" s="188" t="s">
        <v>108</v>
      </c>
      <c r="H50" s="165">
        <v>42552.625</v>
      </c>
      <c r="I50" s="226">
        <f t="shared" si="4"/>
        <v>10.46736111111386</v>
      </c>
      <c r="J50" s="94">
        <f t="shared" si="0"/>
        <v>0.030555555553291924</v>
      </c>
      <c r="K50" s="95">
        <f t="shared" si="3"/>
        <v>0.7333333332790062</v>
      </c>
      <c r="L50" s="74">
        <v>30</v>
      </c>
      <c r="M50" s="74">
        <v>10</v>
      </c>
      <c r="N50" s="116">
        <f t="shared" si="7"/>
        <v>361.569999973214</v>
      </c>
      <c r="O50" s="224"/>
    </row>
    <row r="51" spans="1:15" s="297" customFormat="1" ht="30.75">
      <c r="A51" s="164">
        <v>41</v>
      </c>
      <c r="B51" s="175">
        <v>42542</v>
      </c>
      <c r="C51" s="191" t="s">
        <v>190</v>
      </c>
      <c r="D51" s="191" t="s">
        <v>191</v>
      </c>
      <c r="E51" s="193">
        <v>42542.62013888889</v>
      </c>
      <c r="F51" s="206">
        <v>42542.649305555555</v>
      </c>
      <c r="G51" s="195" t="s">
        <v>192</v>
      </c>
      <c r="H51" s="206">
        <v>42551.46388888889</v>
      </c>
      <c r="I51" s="198">
        <f t="shared" si="4"/>
        <v>8.814583333332848</v>
      </c>
      <c r="J51" s="196">
        <f t="shared" si="0"/>
        <v>0.02916666666715173</v>
      </c>
      <c r="K51" s="145">
        <f t="shared" si="3"/>
        <v>0.7000000000116415</v>
      </c>
      <c r="L51" s="164">
        <v>50</v>
      </c>
      <c r="M51" s="164">
        <v>6</v>
      </c>
      <c r="N51" s="153">
        <f t="shared" si="7"/>
        <v>345.13500000573987</v>
      </c>
      <c r="O51" s="296"/>
    </row>
    <row r="52" spans="1:15" s="64" customFormat="1" ht="30.75">
      <c r="A52" s="74">
        <v>42</v>
      </c>
      <c r="B52" s="117">
        <v>42546</v>
      </c>
      <c r="C52" s="187" t="s">
        <v>204</v>
      </c>
      <c r="D52" s="200" t="s">
        <v>205</v>
      </c>
      <c r="E52" s="189">
        <v>42546.72222222222</v>
      </c>
      <c r="F52" s="168">
        <v>42546.76388888889</v>
      </c>
      <c r="G52" s="188" t="s">
        <v>157</v>
      </c>
      <c r="H52" s="118">
        <v>42551.666666666664</v>
      </c>
      <c r="I52" s="226">
        <f t="shared" si="4"/>
        <v>4.902777777773736</v>
      </c>
      <c r="J52" s="94">
        <f t="shared" si="0"/>
        <v>0.041666666671517305</v>
      </c>
      <c r="K52" s="95">
        <f t="shared" si="3"/>
        <v>1.0000000001164153</v>
      </c>
      <c r="L52" s="74">
        <v>10</v>
      </c>
      <c r="M52" s="74">
        <v>10</v>
      </c>
      <c r="N52" s="116">
        <f t="shared" si="7"/>
        <v>164.35000001913286</v>
      </c>
      <c r="O52" s="224"/>
    </row>
    <row r="53" spans="1:15" s="64" customFormat="1" ht="30.75">
      <c r="A53" s="74">
        <v>43</v>
      </c>
      <c r="B53" s="117">
        <v>42547</v>
      </c>
      <c r="C53" s="187" t="s">
        <v>206</v>
      </c>
      <c r="D53" s="200" t="s">
        <v>207</v>
      </c>
      <c r="E53" s="189">
        <v>42547.649305555555</v>
      </c>
      <c r="F53" s="168">
        <v>42547.69930555556</v>
      </c>
      <c r="G53" s="188" t="s">
        <v>157</v>
      </c>
      <c r="H53" s="165">
        <v>42551.63888888889</v>
      </c>
      <c r="I53" s="226">
        <f t="shared" si="4"/>
        <v>3.9395833333328483</v>
      </c>
      <c r="J53" s="94">
        <f t="shared" si="0"/>
        <v>0.05000000000291038</v>
      </c>
      <c r="K53" s="95">
        <f t="shared" si="3"/>
        <v>1.2000000000698492</v>
      </c>
      <c r="L53" s="74">
        <v>60</v>
      </c>
      <c r="M53" s="74">
        <v>6</v>
      </c>
      <c r="N53" s="116">
        <f t="shared" si="7"/>
        <v>709.992000041327</v>
      </c>
      <c r="O53" s="224"/>
    </row>
    <row r="54" spans="1:15" s="64" customFormat="1" ht="30.75">
      <c r="A54" s="74">
        <v>44</v>
      </c>
      <c r="B54" s="117">
        <v>42547</v>
      </c>
      <c r="C54" s="187" t="s">
        <v>208</v>
      </c>
      <c r="D54" s="200" t="s">
        <v>209</v>
      </c>
      <c r="E54" s="189">
        <v>42547.02291666667</v>
      </c>
      <c r="F54" s="168">
        <v>42547.09097222222</v>
      </c>
      <c r="G54" s="188" t="s">
        <v>157</v>
      </c>
      <c r="H54" s="118"/>
      <c r="I54" s="226">
        <f t="shared" si="4"/>
        <v>-42547.09097222222</v>
      </c>
      <c r="J54" s="94">
        <f t="shared" si="0"/>
        <v>0.06805555555183673</v>
      </c>
      <c r="K54" s="95">
        <f t="shared" si="3"/>
        <v>1.6333333332440816</v>
      </c>
      <c r="L54" s="74">
        <v>100</v>
      </c>
      <c r="M54" s="74">
        <v>6</v>
      </c>
      <c r="N54" s="116">
        <f>K54*L54*M54*0.95*1.73</f>
        <v>1610.6299999119888</v>
      </c>
      <c r="O54" s="224"/>
    </row>
    <row r="55" spans="1:15" s="147" customFormat="1" ht="101.25" customHeight="1">
      <c r="A55" s="164">
        <v>45</v>
      </c>
      <c r="B55" s="175">
        <v>42549</v>
      </c>
      <c r="C55" s="191" t="s">
        <v>215</v>
      </c>
      <c r="D55" s="191" t="s">
        <v>53</v>
      </c>
      <c r="E55" s="193">
        <v>42549.06041666667</v>
      </c>
      <c r="F55" s="176">
        <v>42549.14861111111</v>
      </c>
      <c r="G55" s="195" t="s">
        <v>218</v>
      </c>
      <c r="H55" s="176">
        <v>42549.625</v>
      </c>
      <c r="I55" s="198">
        <f t="shared" si="4"/>
        <v>0.47638888889196096</v>
      </c>
      <c r="J55" s="196">
        <f t="shared" si="0"/>
        <v>0.08819444444088731</v>
      </c>
      <c r="K55" s="145">
        <f t="shared" si="3"/>
        <v>2.1166666665812954</v>
      </c>
      <c r="L55" s="74">
        <v>30</v>
      </c>
      <c r="M55" s="74">
        <v>10</v>
      </c>
      <c r="N55" s="116">
        <f>K55*L55*M55*0.95*1.73</f>
        <v>1043.6224999579076</v>
      </c>
      <c r="O55" s="146"/>
    </row>
    <row r="56" spans="1:15" s="11" customFormat="1" ht="54" customHeight="1">
      <c r="A56" s="74">
        <v>46</v>
      </c>
      <c r="B56" s="117">
        <v>42548</v>
      </c>
      <c r="C56" s="187" t="s">
        <v>216</v>
      </c>
      <c r="D56" s="200" t="s">
        <v>217</v>
      </c>
      <c r="E56" s="189">
        <v>42548.868055555555</v>
      </c>
      <c r="F56" s="118">
        <v>42548.90347222222</v>
      </c>
      <c r="G56" s="188" t="s">
        <v>108</v>
      </c>
      <c r="H56" s="118">
        <v>42550.625</v>
      </c>
      <c r="I56" s="226">
        <f t="shared" si="4"/>
        <v>1.7215277777795563</v>
      </c>
      <c r="J56" s="94">
        <f t="shared" si="0"/>
        <v>0.03541666666569654</v>
      </c>
      <c r="K56" s="95">
        <f t="shared" si="3"/>
        <v>0.8499999999767169</v>
      </c>
      <c r="L56" s="74">
        <v>40</v>
      </c>
      <c r="M56" s="74">
        <v>6</v>
      </c>
      <c r="N56" s="116">
        <f>K56*L56*M56*0.95*1.73</f>
        <v>335.2739999908162</v>
      </c>
      <c r="O56" s="29"/>
    </row>
    <row r="57" spans="1:15" s="11" customFormat="1" ht="30.75">
      <c r="A57" s="74">
        <v>47</v>
      </c>
      <c r="B57" s="117">
        <v>42549</v>
      </c>
      <c r="C57" s="187" t="s">
        <v>219</v>
      </c>
      <c r="D57" s="200" t="s">
        <v>220</v>
      </c>
      <c r="E57" s="189">
        <v>42549.5625</v>
      </c>
      <c r="F57" s="118">
        <v>42549.916666666664</v>
      </c>
      <c r="G57" s="167" t="s">
        <v>221</v>
      </c>
      <c r="H57" s="118"/>
      <c r="I57" s="226"/>
      <c r="J57" s="94">
        <f t="shared" si="0"/>
        <v>0.35416666666424135</v>
      </c>
      <c r="K57" s="95">
        <f t="shared" si="3"/>
        <v>8.499999999941792</v>
      </c>
      <c r="L57" s="74">
        <v>3</v>
      </c>
      <c r="M57" s="74">
        <v>6</v>
      </c>
      <c r="N57" s="116">
        <f>K57*L57*M57*0.95*1.73</f>
        <v>251.45549999827801</v>
      </c>
      <c r="O57" s="29"/>
    </row>
    <row r="58" spans="1:15" s="11" customFormat="1" ht="15">
      <c r="A58" s="74"/>
      <c r="B58" s="117"/>
      <c r="C58" s="221"/>
      <c r="D58" s="97"/>
      <c r="E58" s="222"/>
      <c r="F58" s="118"/>
      <c r="G58" s="187"/>
      <c r="H58" s="118"/>
      <c r="I58" s="226"/>
      <c r="J58" s="94"/>
      <c r="K58" s="95"/>
      <c r="L58" s="74"/>
      <c r="M58" s="74"/>
      <c r="N58" s="116"/>
      <c r="O58" s="29"/>
    </row>
    <row r="59" spans="1:15" s="11" customFormat="1" ht="15">
      <c r="A59" s="74"/>
      <c r="B59" s="117"/>
      <c r="C59" s="221"/>
      <c r="D59" s="97"/>
      <c r="E59" s="222"/>
      <c r="F59" s="118"/>
      <c r="G59" s="187"/>
      <c r="H59" s="118"/>
      <c r="I59" s="226"/>
      <c r="J59" s="94"/>
      <c r="K59" s="95"/>
      <c r="L59" s="74"/>
      <c r="M59" s="74"/>
      <c r="N59" s="116"/>
      <c r="O59" s="29"/>
    </row>
    <row r="60" spans="1:15" s="11" customFormat="1" ht="15">
      <c r="A60" s="74"/>
      <c r="B60" s="117"/>
      <c r="C60" s="221"/>
      <c r="D60" s="97"/>
      <c r="E60" s="222"/>
      <c r="F60" s="118"/>
      <c r="G60" s="187"/>
      <c r="H60" s="118"/>
      <c r="I60" s="226"/>
      <c r="J60" s="94"/>
      <c r="K60" s="95"/>
      <c r="L60" s="74"/>
      <c r="M60" s="74"/>
      <c r="N60" s="116"/>
      <c r="O60" s="29"/>
    </row>
    <row r="61" spans="1:15" s="11" customFormat="1" ht="13.5">
      <c r="A61" s="74"/>
      <c r="B61" s="177"/>
      <c r="C61" s="67"/>
      <c r="D61" s="74"/>
      <c r="E61" s="275"/>
      <c r="F61" s="118"/>
      <c r="G61" s="78"/>
      <c r="H61" s="118"/>
      <c r="I61" s="226"/>
      <c r="J61" s="118"/>
      <c r="K61" s="119"/>
      <c r="L61" s="74"/>
      <c r="M61" s="74"/>
      <c r="N61" s="119"/>
      <c r="O61" s="29"/>
    </row>
    <row r="62" spans="1:15" s="11" customFormat="1" ht="15" customHeight="1">
      <c r="A62" s="86" t="s">
        <v>20</v>
      </c>
      <c r="B62" s="104"/>
      <c r="C62" s="74"/>
      <c r="D62" s="74"/>
      <c r="E62" s="118"/>
      <c r="F62" s="88">
        <f>AVERAGE(J11:J17)</f>
        <v>0.0704365079384713</v>
      </c>
      <c r="G62" s="74"/>
      <c r="H62" s="118"/>
      <c r="I62" s="276">
        <f>AVERAGE(I11:I18)</f>
        <v>12.158593749999454</v>
      </c>
      <c r="J62" s="118"/>
      <c r="K62" s="119"/>
      <c r="L62" s="74"/>
      <c r="M62" s="74"/>
      <c r="N62" s="119">
        <f>SUM(N11:N19)</f>
        <v>5037.820550045613</v>
      </c>
      <c r="O62" s="29"/>
    </row>
    <row r="63" spans="1:15" ht="15" customHeight="1">
      <c r="A63" s="85"/>
      <c r="B63" s="277" t="s">
        <v>34</v>
      </c>
      <c r="C63" s="278"/>
      <c r="D63" s="278"/>
      <c r="E63" s="278"/>
      <c r="F63" s="278"/>
      <c r="G63" s="278"/>
      <c r="H63" s="278"/>
      <c r="I63" s="279"/>
      <c r="J63" s="118"/>
      <c r="K63" s="119"/>
      <c r="L63" s="74"/>
      <c r="M63" s="74"/>
      <c r="N63" s="74"/>
      <c r="O63" s="29"/>
    </row>
    <row r="64" spans="1:15" s="129" customFormat="1" ht="27">
      <c r="A64" s="280">
        <v>1</v>
      </c>
      <c r="B64" s="124">
        <v>42499</v>
      </c>
      <c r="C64" s="81" t="s">
        <v>113</v>
      </c>
      <c r="D64" s="97" t="s">
        <v>114</v>
      </c>
      <c r="E64" s="186">
        <v>42499.41111111111</v>
      </c>
      <c r="F64" s="92">
        <v>42499.441666666666</v>
      </c>
      <c r="G64" s="78" t="s">
        <v>108</v>
      </c>
      <c r="H64" s="125">
        <v>42502.625</v>
      </c>
      <c r="I64" s="115">
        <f>H64-F64</f>
        <v>3.1833333333343035</v>
      </c>
      <c r="J64" s="94">
        <f aca="true" t="shared" si="8" ref="J64:J75">F64-E64</f>
        <v>0.030555555553291924</v>
      </c>
      <c r="K64" s="95">
        <f>J64*24</f>
        <v>0.7333333332790062</v>
      </c>
      <c r="L64" s="79">
        <v>30</v>
      </c>
      <c r="M64" s="79">
        <v>10</v>
      </c>
      <c r="N64" s="95">
        <f>K64*L64*M64*0.95*1.73</f>
        <v>361.569999973214</v>
      </c>
      <c r="O64" s="71"/>
    </row>
    <row r="65" spans="1:15" s="149" customFormat="1" ht="48" customHeight="1">
      <c r="A65" s="307">
        <v>2</v>
      </c>
      <c r="B65" s="175">
        <v>42537</v>
      </c>
      <c r="C65" s="310" t="s">
        <v>180</v>
      </c>
      <c r="D65" s="135" t="s">
        <v>53</v>
      </c>
      <c r="E65" s="299">
        <v>42537.46111111111</v>
      </c>
      <c r="F65" s="311">
        <v>42537.490277777775</v>
      </c>
      <c r="G65" s="195" t="s">
        <v>181</v>
      </c>
      <c r="H65" s="311">
        <v>42537.490277777775</v>
      </c>
      <c r="I65" s="302" t="e">
        <f>H65-G65</f>
        <v>#VALUE!</v>
      </c>
      <c r="J65" s="196">
        <f t="shared" si="8"/>
        <v>0.02916666666715173</v>
      </c>
      <c r="K65" s="145">
        <f>J65*24</f>
        <v>0.7000000000116415</v>
      </c>
      <c r="L65" s="164">
        <v>20</v>
      </c>
      <c r="M65" s="164">
        <v>10</v>
      </c>
      <c r="N65" s="145">
        <f>K65*L65*M65*0.95*1.73</f>
        <v>230.09000000382656</v>
      </c>
      <c r="O65" s="146"/>
    </row>
    <row r="66" spans="1:15" s="149" customFormat="1" ht="15">
      <c r="A66" s="307">
        <v>3</v>
      </c>
      <c r="B66" s="175">
        <v>42539</v>
      </c>
      <c r="C66" s="310" t="s">
        <v>184</v>
      </c>
      <c r="D66" s="135" t="s">
        <v>53</v>
      </c>
      <c r="E66" s="312">
        <v>42539.57361111111</v>
      </c>
      <c r="F66" s="176">
        <v>42539.575</v>
      </c>
      <c r="G66" s="195" t="s">
        <v>181</v>
      </c>
      <c r="H66" s="176">
        <v>42539.575</v>
      </c>
      <c r="I66" s="302">
        <f aca="true" t="shared" si="9" ref="I66:I76">H66-F66</f>
        <v>0</v>
      </c>
      <c r="J66" s="196">
        <f t="shared" si="8"/>
        <v>0.0013888888861401938</v>
      </c>
      <c r="K66" s="145">
        <f>J66*24</f>
        <v>0.03333333326736465</v>
      </c>
      <c r="L66" s="164">
        <v>400</v>
      </c>
      <c r="M66" s="164">
        <v>10</v>
      </c>
      <c r="N66" s="145">
        <f>K66*L66*M66*0.95*1.73</f>
        <v>219.13333289965522</v>
      </c>
      <c r="O66" s="146"/>
    </row>
    <row r="67" spans="1:15" ht="27">
      <c r="A67" s="85">
        <v>4</v>
      </c>
      <c r="B67" s="117">
        <v>42539.48472222222</v>
      </c>
      <c r="C67" s="74" t="s">
        <v>185</v>
      </c>
      <c r="D67" s="106" t="s">
        <v>186</v>
      </c>
      <c r="E67" s="275">
        <v>42539.48472222222</v>
      </c>
      <c r="F67" s="118">
        <v>42539.572916666664</v>
      </c>
      <c r="G67" s="78" t="s">
        <v>108</v>
      </c>
      <c r="H67" s="118">
        <v>42539.572916666664</v>
      </c>
      <c r="I67" s="205">
        <f t="shared" si="9"/>
        <v>0</v>
      </c>
      <c r="J67" s="94">
        <f t="shared" si="8"/>
        <v>0.08819444444088731</v>
      </c>
      <c r="K67" s="95">
        <f>J67*24</f>
        <v>2.1166666665812954</v>
      </c>
      <c r="L67" s="74">
        <v>30</v>
      </c>
      <c r="M67" s="74">
        <v>10</v>
      </c>
      <c r="N67" s="95">
        <f>K67*L67*M67*0.95*1.73</f>
        <v>1043.6224999579076</v>
      </c>
      <c r="O67" s="29"/>
    </row>
    <row r="68" spans="1:15" ht="14.25" customHeight="1">
      <c r="A68" s="85">
        <v>4</v>
      </c>
      <c r="B68" s="117"/>
      <c r="C68" s="74"/>
      <c r="D68" s="74"/>
      <c r="E68" s="275"/>
      <c r="F68" s="118"/>
      <c r="G68" s="74"/>
      <c r="H68" s="118"/>
      <c r="I68" s="205">
        <f t="shared" si="9"/>
        <v>0</v>
      </c>
      <c r="J68" s="94">
        <f t="shared" si="8"/>
        <v>0</v>
      </c>
      <c r="K68" s="95">
        <f>J68*24</f>
        <v>0</v>
      </c>
      <c r="L68" s="74"/>
      <c r="M68" s="74"/>
      <c r="N68" s="119"/>
      <c r="O68" s="29"/>
    </row>
    <row r="69" spans="1:15" ht="13.5">
      <c r="A69" s="85">
        <v>5</v>
      </c>
      <c r="B69" s="177"/>
      <c r="C69" s="78"/>
      <c r="D69" s="106"/>
      <c r="E69" s="118"/>
      <c r="F69" s="118"/>
      <c r="G69" s="74"/>
      <c r="H69" s="118"/>
      <c r="I69" s="205">
        <f t="shared" si="9"/>
        <v>0</v>
      </c>
      <c r="J69" s="94">
        <f t="shared" si="8"/>
        <v>0</v>
      </c>
      <c r="K69" s="119"/>
      <c r="L69" s="74"/>
      <c r="M69" s="74"/>
      <c r="N69" s="119"/>
      <c r="O69" s="29"/>
    </row>
    <row r="70" spans="1:15" ht="13.5">
      <c r="A70" s="85">
        <v>6</v>
      </c>
      <c r="B70" s="177"/>
      <c r="C70" s="84"/>
      <c r="D70" s="104"/>
      <c r="E70" s="118"/>
      <c r="F70" s="118"/>
      <c r="G70" s="74"/>
      <c r="H70" s="118"/>
      <c r="I70" s="205">
        <f t="shared" si="9"/>
        <v>0</v>
      </c>
      <c r="J70" s="94">
        <f t="shared" si="8"/>
        <v>0</v>
      </c>
      <c r="K70" s="119">
        <f aca="true" t="shared" si="10" ref="K70:K75">J70*24</f>
        <v>0</v>
      </c>
      <c r="L70" s="74"/>
      <c r="M70" s="74"/>
      <c r="N70" s="119">
        <f aca="true" t="shared" si="11" ref="N70:N75">K70*L70*M70*0.95*1.73</f>
        <v>0</v>
      </c>
      <c r="O70" s="29"/>
    </row>
    <row r="71" spans="1:15" ht="13.5">
      <c r="A71" s="85">
        <v>7</v>
      </c>
      <c r="B71" s="117"/>
      <c r="C71" s="68"/>
      <c r="D71" s="104"/>
      <c r="E71" s="118"/>
      <c r="F71" s="118"/>
      <c r="G71" s="74"/>
      <c r="H71" s="118"/>
      <c r="I71" s="205">
        <f t="shared" si="9"/>
        <v>0</v>
      </c>
      <c r="J71" s="94">
        <f t="shared" si="8"/>
        <v>0</v>
      </c>
      <c r="K71" s="119">
        <f t="shared" si="10"/>
        <v>0</v>
      </c>
      <c r="L71" s="74"/>
      <c r="M71" s="74"/>
      <c r="N71" s="119">
        <f t="shared" si="11"/>
        <v>0</v>
      </c>
      <c r="O71" s="29"/>
    </row>
    <row r="72" spans="1:15" ht="13.5">
      <c r="A72" s="85">
        <v>8</v>
      </c>
      <c r="B72" s="117"/>
      <c r="C72" s="68"/>
      <c r="D72" s="105"/>
      <c r="E72" s="118"/>
      <c r="F72" s="118"/>
      <c r="G72" s="74"/>
      <c r="H72" s="118"/>
      <c r="I72" s="205">
        <f t="shared" si="9"/>
        <v>0</v>
      </c>
      <c r="J72" s="94">
        <f t="shared" si="8"/>
        <v>0</v>
      </c>
      <c r="K72" s="119">
        <f t="shared" si="10"/>
        <v>0</v>
      </c>
      <c r="L72" s="74"/>
      <c r="M72" s="74"/>
      <c r="N72" s="119">
        <f t="shared" si="11"/>
        <v>0</v>
      </c>
      <c r="O72" s="29"/>
    </row>
    <row r="73" spans="1:15" ht="13.5">
      <c r="A73" s="85">
        <v>9</v>
      </c>
      <c r="B73" s="117"/>
      <c r="C73" s="68"/>
      <c r="D73" s="68"/>
      <c r="E73" s="275"/>
      <c r="F73" s="118"/>
      <c r="G73" s="74"/>
      <c r="H73" s="118"/>
      <c r="I73" s="205">
        <f t="shared" si="9"/>
        <v>0</v>
      </c>
      <c r="J73" s="94">
        <f t="shared" si="8"/>
        <v>0</v>
      </c>
      <c r="K73" s="119">
        <f t="shared" si="10"/>
        <v>0</v>
      </c>
      <c r="L73" s="74"/>
      <c r="M73" s="74"/>
      <c r="N73" s="119">
        <f t="shared" si="11"/>
        <v>0</v>
      </c>
      <c r="O73" s="29"/>
    </row>
    <row r="74" spans="1:15" ht="13.5">
      <c r="A74" s="85">
        <v>10</v>
      </c>
      <c r="B74" s="117"/>
      <c r="C74" s="68"/>
      <c r="D74" s="68"/>
      <c r="E74" s="275"/>
      <c r="F74" s="118"/>
      <c r="G74" s="74"/>
      <c r="H74" s="118"/>
      <c r="I74" s="205">
        <f t="shared" si="9"/>
        <v>0</v>
      </c>
      <c r="J74" s="94">
        <f t="shared" si="8"/>
        <v>0</v>
      </c>
      <c r="K74" s="119">
        <f t="shared" si="10"/>
        <v>0</v>
      </c>
      <c r="L74" s="74"/>
      <c r="M74" s="74"/>
      <c r="N74" s="119">
        <f t="shared" si="11"/>
        <v>0</v>
      </c>
      <c r="O74" s="29"/>
    </row>
    <row r="75" spans="1:15" ht="13.5">
      <c r="A75" s="85">
        <v>11</v>
      </c>
      <c r="B75" s="117"/>
      <c r="C75" s="74"/>
      <c r="D75" s="74"/>
      <c r="E75" s="275"/>
      <c r="F75" s="118"/>
      <c r="G75" s="74"/>
      <c r="H75" s="118"/>
      <c r="I75" s="205">
        <f t="shared" si="9"/>
        <v>0</v>
      </c>
      <c r="J75" s="94">
        <f t="shared" si="8"/>
        <v>0</v>
      </c>
      <c r="K75" s="119">
        <f t="shared" si="10"/>
        <v>0</v>
      </c>
      <c r="L75" s="74"/>
      <c r="M75" s="74"/>
      <c r="N75" s="119">
        <f t="shared" si="11"/>
        <v>0</v>
      </c>
      <c r="O75" s="29"/>
    </row>
    <row r="76" spans="1:15" ht="13.5">
      <c r="A76" s="85"/>
      <c r="B76" s="177"/>
      <c r="C76" s="74"/>
      <c r="D76" s="104"/>
      <c r="E76" s="118"/>
      <c r="F76" s="118"/>
      <c r="G76" s="74"/>
      <c r="H76" s="118"/>
      <c r="I76" s="205">
        <f t="shared" si="9"/>
        <v>0</v>
      </c>
      <c r="J76" s="118"/>
      <c r="K76" s="119"/>
      <c r="L76" s="74"/>
      <c r="M76" s="74"/>
      <c r="N76" s="74"/>
      <c r="O76" s="29"/>
    </row>
    <row r="77" spans="1:15" ht="15" customHeight="1">
      <c r="A77" s="86" t="s">
        <v>19</v>
      </c>
      <c r="B77" s="104"/>
      <c r="C77" s="74"/>
      <c r="D77" s="104"/>
      <c r="E77" s="118"/>
      <c r="F77" s="88">
        <f>AVERAGE(J64:J76)</f>
        <v>0.01244212962895593</v>
      </c>
      <c r="G77" s="74"/>
      <c r="H77" s="118"/>
      <c r="I77" s="276" t="e">
        <f>AVERAGE(I64:I76)</f>
        <v>#VALUE!</v>
      </c>
      <c r="J77" s="118"/>
      <c r="K77" s="119"/>
      <c r="L77" s="74"/>
      <c r="M77" s="74"/>
      <c r="N77" s="119">
        <f>SUM(N64:N72)</f>
        <v>1854.4158328346034</v>
      </c>
      <c r="O77" s="29"/>
    </row>
    <row r="78" spans="1:15" ht="13.5">
      <c r="A78" s="85"/>
      <c r="B78" s="85"/>
      <c r="C78" s="85"/>
      <c r="D78" s="279"/>
      <c r="E78" s="118"/>
      <c r="F78" s="118"/>
      <c r="G78" s="85"/>
      <c r="H78" s="281"/>
      <c r="I78" s="226"/>
      <c r="J78" s="118"/>
      <c r="K78" s="119"/>
      <c r="L78" s="74"/>
      <c r="M78" s="74"/>
      <c r="N78" s="74"/>
      <c r="O78" s="29"/>
    </row>
    <row r="79" spans="1:15" ht="15" customHeight="1">
      <c r="A79" s="85"/>
      <c r="B79" s="277" t="s">
        <v>33</v>
      </c>
      <c r="C79" s="278"/>
      <c r="D79" s="278"/>
      <c r="E79" s="278"/>
      <c r="F79" s="278"/>
      <c r="G79" s="278"/>
      <c r="H79" s="278"/>
      <c r="I79" s="279"/>
      <c r="J79" s="118"/>
      <c r="K79" s="119"/>
      <c r="L79" s="74"/>
      <c r="M79" s="74"/>
      <c r="N79" s="74"/>
      <c r="O79" s="29"/>
    </row>
    <row r="80" spans="1:15" ht="13.5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82"/>
      <c r="L80" s="283"/>
      <c r="M80" s="283"/>
      <c r="N80" s="283"/>
      <c r="O80" s="28"/>
    </row>
    <row r="81" spans="1:15" s="147" customFormat="1" ht="13.5">
      <c r="A81" s="307">
        <v>1</v>
      </c>
      <c r="B81" s="175">
        <v>42516</v>
      </c>
      <c r="C81" s="298" t="s">
        <v>230</v>
      </c>
      <c r="D81" s="135" t="s">
        <v>53</v>
      </c>
      <c r="E81" s="137">
        <v>42516.29027777778</v>
      </c>
      <c r="F81" s="299">
        <v>42516.30763888889</v>
      </c>
      <c r="G81" s="164" t="s">
        <v>147</v>
      </c>
      <c r="H81" s="299">
        <v>42516.30763888889</v>
      </c>
      <c r="I81" s="302">
        <f aca="true" t="shared" si="12" ref="I81:I87">H81-F81</f>
        <v>0</v>
      </c>
      <c r="J81" s="196">
        <f>F81-E81</f>
        <v>0.01736111110949423</v>
      </c>
      <c r="K81" s="145">
        <f>J81*24</f>
        <v>0.41666666662786156</v>
      </c>
      <c r="L81" s="164">
        <v>30</v>
      </c>
      <c r="M81" s="164">
        <v>10</v>
      </c>
      <c r="N81" s="145">
        <f aca="true" t="shared" si="13" ref="N81:N89">K81*L81*M81*0.95*1.73</f>
        <v>205.43749998086713</v>
      </c>
      <c r="O81" s="146"/>
    </row>
    <row r="82" spans="1:15" s="147" customFormat="1" ht="47.25" customHeight="1">
      <c r="A82" s="307">
        <v>2</v>
      </c>
      <c r="B82" s="175">
        <v>42525</v>
      </c>
      <c r="C82" s="308" t="s">
        <v>146</v>
      </c>
      <c r="D82" s="135" t="s">
        <v>53</v>
      </c>
      <c r="E82" s="300">
        <v>42525.666666666664</v>
      </c>
      <c r="F82" s="179">
        <v>42525.70486111111</v>
      </c>
      <c r="G82" s="164" t="s">
        <v>147</v>
      </c>
      <c r="H82" s="179">
        <v>42525.70486111111</v>
      </c>
      <c r="I82" s="302">
        <f t="shared" si="12"/>
        <v>0</v>
      </c>
      <c r="J82" s="196">
        <f>F82-E82</f>
        <v>0.038194444445252884</v>
      </c>
      <c r="K82" s="145">
        <f aca="true" t="shared" si="14" ref="K82:K107">J82*24</f>
        <v>0.9166666666860692</v>
      </c>
      <c r="L82" s="164">
        <v>10</v>
      </c>
      <c r="M82" s="164">
        <v>10</v>
      </c>
      <c r="N82" s="145">
        <f t="shared" si="13"/>
        <v>150.65416666985547</v>
      </c>
      <c r="O82" s="146"/>
    </row>
    <row r="83" spans="1:15" s="147" customFormat="1" ht="30.75">
      <c r="A83" s="164">
        <v>3</v>
      </c>
      <c r="B83" s="175">
        <v>42543</v>
      </c>
      <c r="C83" s="195" t="s">
        <v>193</v>
      </c>
      <c r="D83" s="191" t="s">
        <v>53</v>
      </c>
      <c r="E83" s="304">
        <v>42543.02916666667</v>
      </c>
      <c r="F83" s="206">
        <v>42543.04583333333</v>
      </c>
      <c r="G83" s="195" t="s">
        <v>181</v>
      </c>
      <c r="H83" s="206">
        <v>42543.04583333333</v>
      </c>
      <c r="I83" s="302">
        <f t="shared" si="12"/>
        <v>0</v>
      </c>
      <c r="J83" s="297"/>
      <c r="K83" s="145">
        <f>I88*24</f>
        <v>0.39999999990686774</v>
      </c>
      <c r="L83" s="309">
        <v>20</v>
      </c>
      <c r="M83" s="164">
        <v>10</v>
      </c>
      <c r="N83" s="145">
        <f t="shared" si="13"/>
        <v>131.47999996938742</v>
      </c>
      <c r="O83" s="146"/>
    </row>
    <row r="84" spans="1:15" s="147" customFormat="1" ht="15">
      <c r="A84" s="164">
        <v>4</v>
      </c>
      <c r="B84" s="175">
        <v>42543</v>
      </c>
      <c r="C84" s="195" t="s">
        <v>194</v>
      </c>
      <c r="D84" s="191" t="s">
        <v>53</v>
      </c>
      <c r="E84" s="206">
        <v>42543.02361111111</v>
      </c>
      <c r="F84" s="206">
        <v>42543.04722222222</v>
      </c>
      <c r="G84" s="195" t="s">
        <v>181</v>
      </c>
      <c r="H84" s="206">
        <v>42543.04722222222</v>
      </c>
      <c r="I84" s="302">
        <f t="shared" si="12"/>
        <v>0</v>
      </c>
      <c r="J84" s="196">
        <f>F84-E84</f>
        <v>0.023611111115314998</v>
      </c>
      <c r="K84" s="145">
        <f t="shared" si="14"/>
        <v>0.56666666676756</v>
      </c>
      <c r="L84" s="309">
        <v>2</v>
      </c>
      <c r="M84" s="164">
        <v>10</v>
      </c>
      <c r="N84" s="145">
        <f t="shared" si="13"/>
        <v>18.626333336649694</v>
      </c>
      <c r="O84" s="146"/>
    </row>
    <row r="85" spans="1:15" s="147" customFormat="1" ht="15">
      <c r="A85" s="164">
        <v>5</v>
      </c>
      <c r="B85" s="183">
        <v>42547</v>
      </c>
      <c r="C85" s="303" t="s">
        <v>210</v>
      </c>
      <c r="D85" s="191" t="s">
        <v>53</v>
      </c>
      <c r="E85" s="304">
        <v>42547.75902777778</v>
      </c>
      <c r="F85" s="206">
        <v>42547.84027777778</v>
      </c>
      <c r="G85" s="195" t="s">
        <v>181</v>
      </c>
      <c r="H85" s="206">
        <v>42547.84027777778</v>
      </c>
      <c r="I85" s="302">
        <f t="shared" si="12"/>
        <v>0</v>
      </c>
      <c r="J85" s="196">
        <f>F85-E85</f>
        <v>0.08125000000291038</v>
      </c>
      <c r="K85" s="145">
        <f t="shared" si="14"/>
        <v>1.9500000000698492</v>
      </c>
      <c r="L85" s="309">
        <v>100</v>
      </c>
      <c r="M85" s="164">
        <v>10</v>
      </c>
      <c r="N85" s="145">
        <f t="shared" si="13"/>
        <v>3204.825000114797</v>
      </c>
      <c r="O85" s="146"/>
    </row>
    <row r="86" spans="1:15" s="147" customFormat="1" ht="15">
      <c r="A86" s="174">
        <v>6</v>
      </c>
      <c r="B86" s="183">
        <v>42547</v>
      </c>
      <c r="C86" s="195" t="s">
        <v>211</v>
      </c>
      <c r="D86" s="191" t="s">
        <v>53</v>
      </c>
      <c r="E86" s="206">
        <v>42547.819444444445</v>
      </c>
      <c r="F86" s="206">
        <v>42547.873611111114</v>
      </c>
      <c r="G86" s="195" t="s">
        <v>181</v>
      </c>
      <c r="H86" s="206">
        <v>42547.873611111114</v>
      </c>
      <c r="I86" s="302">
        <f t="shared" si="12"/>
        <v>0</v>
      </c>
      <c r="J86" s="196">
        <f aca="true" t="shared" si="15" ref="J86:J107">F86-E86</f>
        <v>0.05416666666860692</v>
      </c>
      <c r="K86" s="145">
        <f t="shared" si="14"/>
        <v>1.3000000000465661</v>
      </c>
      <c r="L86" s="309">
        <v>30</v>
      </c>
      <c r="M86" s="164">
        <v>10</v>
      </c>
      <c r="N86" s="145">
        <f t="shared" si="13"/>
        <v>640.9650000229594</v>
      </c>
      <c r="O86" s="146"/>
    </row>
    <row r="87" spans="1:15" s="72" customFormat="1" ht="13.5">
      <c r="A87" s="79">
        <v>7</v>
      </c>
      <c r="B87" s="114"/>
      <c r="C87" s="99"/>
      <c r="D87" s="173"/>
      <c r="E87" s="121"/>
      <c r="F87" s="113"/>
      <c r="G87" s="110"/>
      <c r="H87" s="113"/>
      <c r="I87" s="115">
        <f t="shared" si="12"/>
        <v>0</v>
      </c>
      <c r="J87" s="94">
        <f t="shared" si="15"/>
        <v>0</v>
      </c>
      <c r="K87" s="95">
        <f t="shared" si="14"/>
        <v>0</v>
      </c>
      <c r="L87" s="285"/>
      <c r="M87" s="79"/>
      <c r="N87" s="95">
        <f t="shared" si="13"/>
        <v>0</v>
      </c>
      <c r="O87" s="71"/>
    </row>
    <row r="88" spans="1:15" s="72" customFormat="1" ht="13.5">
      <c r="A88" s="79">
        <v>8</v>
      </c>
      <c r="B88" s="124"/>
      <c r="C88" s="99"/>
      <c r="D88" s="173"/>
      <c r="E88" s="100"/>
      <c r="F88" s="113"/>
      <c r="G88" s="110"/>
      <c r="H88" s="113"/>
      <c r="I88" s="94">
        <f>F83-E83</f>
        <v>0.016666666662786156</v>
      </c>
      <c r="J88" s="94">
        <f t="shared" si="15"/>
        <v>0</v>
      </c>
      <c r="K88" s="95">
        <f t="shared" si="14"/>
        <v>0</v>
      </c>
      <c r="L88" s="79"/>
      <c r="M88" s="79"/>
      <c r="N88" s="95">
        <f t="shared" si="13"/>
        <v>0</v>
      </c>
      <c r="O88" s="71"/>
    </row>
    <row r="89" spans="1:15" s="72" customFormat="1" ht="25.5" customHeight="1">
      <c r="A89" s="201">
        <v>9</v>
      </c>
      <c r="B89" s="114"/>
      <c r="C89" s="99"/>
      <c r="D89" s="173"/>
      <c r="E89" s="100"/>
      <c r="F89" s="113"/>
      <c r="G89" s="79"/>
      <c r="H89" s="169"/>
      <c r="I89" s="94">
        <f>F84-E84</f>
        <v>0.023611111115314998</v>
      </c>
      <c r="J89" s="94">
        <f t="shared" si="15"/>
        <v>0</v>
      </c>
      <c r="K89" s="95">
        <f t="shared" si="14"/>
        <v>0</v>
      </c>
      <c r="L89" s="79"/>
      <c r="M89" s="79"/>
      <c r="N89" s="95">
        <f t="shared" si="13"/>
        <v>0</v>
      </c>
      <c r="O89" s="71"/>
    </row>
    <row r="90" spans="1:15" s="72" customFormat="1" ht="13.5">
      <c r="A90" s="201"/>
      <c r="B90" s="114"/>
      <c r="C90" s="99"/>
      <c r="D90" s="173"/>
      <c r="E90" s="100"/>
      <c r="F90" s="113"/>
      <c r="G90" s="110"/>
      <c r="H90" s="113"/>
      <c r="I90" s="94"/>
      <c r="J90" s="94"/>
      <c r="K90" s="95"/>
      <c r="L90" s="79"/>
      <c r="M90" s="79"/>
      <c r="N90" s="95"/>
      <c r="O90" s="71"/>
    </row>
    <row r="91" spans="1:15" s="72" customFormat="1" ht="13.5">
      <c r="A91" s="79"/>
      <c r="B91" s="286"/>
      <c r="C91" s="99"/>
      <c r="D91" s="173"/>
      <c r="E91" s="100"/>
      <c r="F91" s="113"/>
      <c r="G91" s="110"/>
      <c r="H91" s="113"/>
      <c r="I91" s="94"/>
      <c r="J91" s="94"/>
      <c r="K91" s="95"/>
      <c r="L91" s="79"/>
      <c r="M91" s="79"/>
      <c r="N91" s="95"/>
      <c r="O91" s="71"/>
    </row>
    <row r="92" spans="1:15" s="11" customFormat="1" ht="13.5">
      <c r="A92" s="74"/>
      <c r="B92" s="218"/>
      <c r="C92" s="99"/>
      <c r="D92" s="97"/>
      <c r="E92" s="100"/>
      <c r="F92" s="98"/>
      <c r="G92" s="87"/>
      <c r="H92" s="98"/>
      <c r="I92" s="94"/>
      <c r="J92" s="94"/>
      <c r="K92" s="95"/>
      <c r="L92" s="74"/>
      <c r="M92" s="74"/>
      <c r="N92" s="95"/>
      <c r="O92" s="29"/>
    </row>
    <row r="93" spans="1:15" s="11" customFormat="1" ht="13.5">
      <c r="A93" s="74"/>
      <c r="B93" s="218"/>
      <c r="C93" s="99"/>
      <c r="D93" s="97"/>
      <c r="E93" s="100"/>
      <c r="F93" s="98"/>
      <c r="G93" s="87"/>
      <c r="H93" s="98"/>
      <c r="I93" s="94"/>
      <c r="J93" s="94"/>
      <c r="K93" s="95"/>
      <c r="L93" s="74"/>
      <c r="M93" s="74"/>
      <c r="N93" s="95"/>
      <c r="O93" s="29"/>
    </row>
    <row r="94" spans="1:15" s="11" customFormat="1" ht="13.5">
      <c r="A94" s="74"/>
      <c r="B94" s="104"/>
      <c r="C94" s="74"/>
      <c r="D94" s="74"/>
      <c r="E94" s="98"/>
      <c r="F94" s="88"/>
      <c r="G94" s="86"/>
      <c r="H94" s="74"/>
      <c r="I94" s="276"/>
      <c r="J94" s="94">
        <f t="shared" si="15"/>
        <v>0</v>
      </c>
      <c r="K94" s="95">
        <f t="shared" si="14"/>
        <v>0</v>
      </c>
      <c r="L94" s="74"/>
      <c r="M94" s="74"/>
      <c r="N94" s="119"/>
      <c r="O94" s="29"/>
    </row>
    <row r="95" spans="1:15" s="11" customFormat="1" ht="13.5">
      <c r="A95" s="74"/>
      <c r="B95" s="86"/>
      <c r="C95" s="74"/>
      <c r="D95" s="86"/>
      <c r="E95" s="86"/>
      <c r="F95" s="74"/>
      <c r="G95" s="87"/>
      <c r="H95" s="74"/>
      <c r="I95" s="74"/>
      <c r="J95" s="94">
        <f t="shared" si="15"/>
        <v>0</v>
      </c>
      <c r="K95" s="95">
        <f t="shared" si="14"/>
        <v>0</v>
      </c>
      <c r="L95" s="74"/>
      <c r="M95" s="74"/>
      <c r="N95" s="74"/>
      <c r="O95" s="29"/>
    </row>
    <row r="96" spans="1:15" s="11" customFormat="1" ht="15" customHeight="1">
      <c r="A96" s="74"/>
      <c r="B96" s="277" t="s">
        <v>30</v>
      </c>
      <c r="C96" s="278"/>
      <c r="D96" s="278"/>
      <c r="E96" s="278"/>
      <c r="F96" s="278"/>
      <c r="G96" s="278"/>
      <c r="H96" s="278"/>
      <c r="I96" s="279"/>
      <c r="J96" s="94">
        <f t="shared" si="15"/>
        <v>0</v>
      </c>
      <c r="K96" s="95">
        <f t="shared" si="14"/>
        <v>0</v>
      </c>
      <c r="L96" s="74"/>
      <c r="M96" s="74"/>
      <c r="N96" s="74"/>
      <c r="O96" s="29"/>
    </row>
    <row r="97" spans="1:15" s="72" customFormat="1" ht="27">
      <c r="A97" s="79">
        <v>1</v>
      </c>
      <c r="B97" s="124">
        <v>42478</v>
      </c>
      <c r="C97" s="170" t="s">
        <v>81</v>
      </c>
      <c r="D97" s="173" t="s">
        <v>80</v>
      </c>
      <c r="E97" s="229">
        <v>42478.177083333336</v>
      </c>
      <c r="F97" s="171">
        <v>42478.19513888889</v>
      </c>
      <c r="G97" s="74" t="s">
        <v>61</v>
      </c>
      <c r="H97" s="171">
        <v>42478.666666666664</v>
      </c>
      <c r="I97" s="172">
        <f aca="true" t="shared" si="16" ref="I97:I106">H97-F97</f>
        <v>0.4715277777722804</v>
      </c>
      <c r="J97" s="125">
        <f t="shared" si="15"/>
        <v>0.018055555556202307</v>
      </c>
      <c r="K97" s="116">
        <f t="shared" si="14"/>
        <v>0.4333333333488554</v>
      </c>
      <c r="L97" s="79">
        <v>30</v>
      </c>
      <c r="M97" s="79">
        <v>10</v>
      </c>
      <c r="N97" s="116">
        <f aca="true" t="shared" si="17" ref="N97:N106">K97*L97*M97*0.95*1.73</f>
        <v>213.65500000765314</v>
      </c>
      <c r="O97" s="71"/>
    </row>
    <row r="98" spans="1:15" s="72" customFormat="1" ht="27">
      <c r="A98" s="79">
        <v>2</v>
      </c>
      <c r="B98" s="124">
        <v>42479</v>
      </c>
      <c r="C98" s="170" t="s">
        <v>82</v>
      </c>
      <c r="D98" s="173" t="s">
        <v>83</v>
      </c>
      <c r="E98" s="229">
        <v>42479.595138888886</v>
      </c>
      <c r="F98" s="171">
        <v>42480.604166666664</v>
      </c>
      <c r="G98" s="74" t="s">
        <v>61</v>
      </c>
      <c r="H98" s="92">
        <v>42480.65277777778</v>
      </c>
      <c r="I98" s="172">
        <f t="shared" si="16"/>
        <v>0.04861111111677019</v>
      </c>
      <c r="J98" s="125">
        <f t="shared" si="15"/>
        <v>1.0090277777781012</v>
      </c>
      <c r="K98" s="116">
        <f t="shared" si="14"/>
        <v>24.216666666674428</v>
      </c>
      <c r="L98" s="79">
        <v>30</v>
      </c>
      <c r="M98" s="79">
        <v>10</v>
      </c>
      <c r="N98" s="116">
        <f t="shared" si="17"/>
        <v>11940.027500003827</v>
      </c>
      <c r="O98" s="71"/>
    </row>
    <row r="99" spans="1:15" s="72" customFormat="1" ht="27">
      <c r="A99" s="79">
        <v>3</v>
      </c>
      <c r="B99" s="124">
        <v>42486</v>
      </c>
      <c r="C99" s="108" t="s">
        <v>82</v>
      </c>
      <c r="D99" s="97" t="s">
        <v>83</v>
      </c>
      <c r="E99" s="109">
        <v>42486.21527777778</v>
      </c>
      <c r="F99" s="112">
        <v>42486.23611111111</v>
      </c>
      <c r="G99" s="74" t="s">
        <v>61</v>
      </c>
      <c r="H99" s="169">
        <v>42487.70277777778</v>
      </c>
      <c r="I99" s="115">
        <f t="shared" si="16"/>
        <v>1.4666666666671517</v>
      </c>
      <c r="J99" s="94">
        <f t="shared" si="15"/>
        <v>0.020833333328482695</v>
      </c>
      <c r="K99" s="95">
        <f t="shared" si="14"/>
        <v>0.4999999998835847</v>
      </c>
      <c r="L99" s="79">
        <v>30</v>
      </c>
      <c r="M99" s="79">
        <v>10</v>
      </c>
      <c r="N99" s="95">
        <f t="shared" si="17"/>
        <v>246.52499994260143</v>
      </c>
      <c r="O99" s="71"/>
    </row>
    <row r="100" spans="1:15" s="72" customFormat="1" ht="27">
      <c r="A100" s="79">
        <v>4</v>
      </c>
      <c r="B100" s="124">
        <v>42491</v>
      </c>
      <c r="C100" s="108" t="s">
        <v>101</v>
      </c>
      <c r="D100" s="97" t="s">
        <v>102</v>
      </c>
      <c r="E100" s="109">
        <v>42491.79236111111</v>
      </c>
      <c r="F100" s="109">
        <v>42491.81597222222</v>
      </c>
      <c r="G100" s="74" t="s">
        <v>61</v>
      </c>
      <c r="H100" s="165">
        <v>42495.92361111111</v>
      </c>
      <c r="I100" s="115">
        <f t="shared" si="16"/>
        <v>4.107638888890506</v>
      </c>
      <c r="J100" s="94">
        <f t="shared" si="15"/>
        <v>0.02361111110803904</v>
      </c>
      <c r="K100" s="95">
        <f t="shared" si="14"/>
        <v>0.566666666592937</v>
      </c>
      <c r="L100" s="79">
        <v>30</v>
      </c>
      <c r="M100" s="79">
        <v>10</v>
      </c>
      <c r="N100" s="95">
        <f t="shared" si="17"/>
        <v>279.3949999636476</v>
      </c>
      <c r="O100" s="71"/>
    </row>
    <row r="101" spans="1:15" s="72" customFormat="1" ht="27">
      <c r="A101" s="79">
        <v>5</v>
      </c>
      <c r="B101" s="124">
        <v>42507</v>
      </c>
      <c r="C101" s="108" t="s">
        <v>81</v>
      </c>
      <c r="D101" s="97" t="s">
        <v>132</v>
      </c>
      <c r="E101" s="109">
        <v>42507.8125</v>
      </c>
      <c r="F101" s="112">
        <v>42507.82986111111</v>
      </c>
      <c r="G101" s="74" t="s">
        <v>61</v>
      </c>
      <c r="H101" s="165">
        <v>42516.6875</v>
      </c>
      <c r="I101" s="115">
        <f t="shared" si="16"/>
        <v>8.857638888890506</v>
      </c>
      <c r="J101" s="94">
        <f t="shared" si="15"/>
        <v>0.01736111110949423</v>
      </c>
      <c r="K101" s="95">
        <f t="shared" si="14"/>
        <v>0.41666666662786156</v>
      </c>
      <c r="L101" s="79">
        <v>50</v>
      </c>
      <c r="M101" s="79">
        <v>10</v>
      </c>
      <c r="N101" s="95">
        <f t="shared" si="17"/>
        <v>342.39583330144524</v>
      </c>
      <c r="O101" s="120"/>
    </row>
    <row r="102" spans="1:15" s="306" customFormat="1" ht="30.75">
      <c r="A102" s="164">
        <v>6</v>
      </c>
      <c r="B102" s="183">
        <v>42542</v>
      </c>
      <c r="C102" s="303" t="s">
        <v>198</v>
      </c>
      <c r="D102" s="191" t="s">
        <v>199</v>
      </c>
      <c r="E102" s="304">
        <v>42542.93402777778</v>
      </c>
      <c r="F102" s="206">
        <v>42543.100694444445</v>
      </c>
      <c r="G102" s="195" t="s">
        <v>181</v>
      </c>
      <c r="H102" s="206">
        <v>42543.82152777778</v>
      </c>
      <c r="I102" s="302">
        <f t="shared" si="16"/>
        <v>0.7208333333328483</v>
      </c>
      <c r="J102" s="196">
        <f t="shared" si="15"/>
        <v>0.16666666666424135</v>
      </c>
      <c r="K102" s="145">
        <f t="shared" si="14"/>
        <v>3.9999999999417923</v>
      </c>
      <c r="L102" s="164">
        <v>30</v>
      </c>
      <c r="M102" s="164">
        <v>10</v>
      </c>
      <c r="N102" s="153">
        <f t="shared" si="17"/>
        <v>1972.1999999713007</v>
      </c>
      <c r="O102" s="305"/>
    </row>
    <row r="103" spans="1:15" s="147" customFormat="1" ht="30.75">
      <c r="A103" s="164">
        <v>7</v>
      </c>
      <c r="B103" s="183">
        <v>42542</v>
      </c>
      <c r="C103" s="303" t="s">
        <v>200</v>
      </c>
      <c r="D103" s="191" t="s">
        <v>201</v>
      </c>
      <c r="E103" s="304">
        <v>42542.93402777778</v>
      </c>
      <c r="F103" s="206">
        <v>42543.100694444445</v>
      </c>
      <c r="G103" s="195" t="s">
        <v>181</v>
      </c>
      <c r="H103" s="206">
        <v>42543.82152777778</v>
      </c>
      <c r="I103" s="302">
        <f t="shared" si="16"/>
        <v>0.7208333333328483</v>
      </c>
      <c r="J103" s="176">
        <f t="shared" si="15"/>
        <v>0.16666666666424135</v>
      </c>
      <c r="K103" s="153">
        <f t="shared" si="14"/>
        <v>3.9999999999417923</v>
      </c>
      <c r="L103" s="164">
        <v>30</v>
      </c>
      <c r="M103" s="164">
        <v>10</v>
      </c>
      <c r="N103" s="153">
        <f t="shared" si="17"/>
        <v>1972.1999999713007</v>
      </c>
      <c r="O103" s="305"/>
    </row>
    <row r="104" spans="1:15" s="11" customFormat="1" ht="30.75">
      <c r="A104" s="74">
        <v>8</v>
      </c>
      <c r="B104" s="114">
        <v>42544</v>
      </c>
      <c r="C104" s="221" t="s">
        <v>101</v>
      </c>
      <c r="D104" s="200" t="s">
        <v>202</v>
      </c>
      <c r="E104" s="227">
        <v>42544.02777777778</v>
      </c>
      <c r="F104" s="168">
        <v>42544.07986111111</v>
      </c>
      <c r="G104" s="74" t="s">
        <v>61</v>
      </c>
      <c r="H104" s="92"/>
      <c r="I104" s="115">
        <f t="shared" si="16"/>
        <v>-42544.07986111111</v>
      </c>
      <c r="J104" s="118">
        <f t="shared" si="15"/>
        <v>0.052083333328482695</v>
      </c>
      <c r="K104" s="119">
        <f t="shared" si="14"/>
        <v>1.2499999998835847</v>
      </c>
      <c r="L104" s="79">
        <v>30</v>
      </c>
      <c r="M104" s="74">
        <v>10</v>
      </c>
      <c r="N104" s="119">
        <f t="shared" si="17"/>
        <v>616.3124999426014</v>
      </c>
      <c r="O104" s="50"/>
    </row>
    <row r="105" spans="1:15" s="11" customFormat="1" ht="15">
      <c r="A105" s="74">
        <v>9</v>
      </c>
      <c r="B105" s="114">
        <v>42544</v>
      </c>
      <c r="C105" s="221" t="s">
        <v>101</v>
      </c>
      <c r="D105" s="200" t="s">
        <v>203</v>
      </c>
      <c r="E105" s="227">
        <v>42544.02777777778</v>
      </c>
      <c r="F105" s="168">
        <v>42544.07986111111</v>
      </c>
      <c r="G105" s="74" t="s">
        <v>61</v>
      </c>
      <c r="H105" s="98"/>
      <c r="I105" s="115">
        <f t="shared" si="16"/>
        <v>-42544.07986111111</v>
      </c>
      <c r="J105" s="118">
        <f t="shared" si="15"/>
        <v>0.052083333328482695</v>
      </c>
      <c r="K105" s="119">
        <f t="shared" si="14"/>
        <v>1.2499999998835847</v>
      </c>
      <c r="L105" s="79">
        <v>30</v>
      </c>
      <c r="M105" s="74">
        <v>10</v>
      </c>
      <c r="N105" s="119">
        <f t="shared" si="17"/>
        <v>616.3124999426014</v>
      </c>
      <c r="O105" s="29"/>
    </row>
    <row r="106" spans="1:15" s="11" customFormat="1" ht="15">
      <c r="A106" s="74">
        <v>10</v>
      </c>
      <c r="B106" s="117">
        <v>42550</v>
      </c>
      <c r="C106" s="221" t="s">
        <v>225</v>
      </c>
      <c r="D106" s="187" t="s">
        <v>226</v>
      </c>
      <c r="E106" s="227">
        <v>42550.135416666664</v>
      </c>
      <c r="F106" s="168">
        <v>42550.166666666664</v>
      </c>
      <c r="G106" s="74" t="s">
        <v>61</v>
      </c>
      <c r="H106" s="165">
        <v>42551.708333333336</v>
      </c>
      <c r="I106" s="115">
        <f t="shared" si="16"/>
        <v>1.5416666666715173</v>
      </c>
      <c r="J106" s="118">
        <f t="shared" si="15"/>
        <v>0.03125</v>
      </c>
      <c r="K106" s="119">
        <f t="shared" si="14"/>
        <v>0.75</v>
      </c>
      <c r="L106" s="74">
        <v>20</v>
      </c>
      <c r="M106" s="74">
        <v>10</v>
      </c>
      <c r="N106" s="119">
        <f t="shared" si="17"/>
        <v>246.525</v>
      </c>
      <c r="O106" s="29"/>
    </row>
    <row r="107" spans="1:15" s="11" customFormat="1" ht="42" customHeight="1">
      <c r="A107" s="74">
        <v>11</v>
      </c>
      <c r="B107" s="117">
        <v>42551</v>
      </c>
      <c r="C107" s="67" t="s">
        <v>227</v>
      </c>
      <c r="D107" s="84" t="s">
        <v>228</v>
      </c>
      <c r="E107" s="287">
        <v>42551.50347222222</v>
      </c>
      <c r="F107" s="98">
        <v>42551.50347222222</v>
      </c>
      <c r="G107" s="110" t="s">
        <v>229</v>
      </c>
      <c r="H107" s="98"/>
      <c r="I107" s="226"/>
      <c r="J107" s="118">
        <f t="shared" si="15"/>
        <v>0</v>
      </c>
      <c r="K107" s="119">
        <f t="shared" si="14"/>
        <v>0</v>
      </c>
      <c r="L107" s="74"/>
      <c r="M107" s="74"/>
      <c r="N107" s="119"/>
      <c r="O107" s="29"/>
    </row>
    <row r="108" spans="1:15" s="11" customFormat="1" ht="13.5">
      <c r="A108" s="74">
        <v>12</v>
      </c>
      <c r="B108" s="117"/>
      <c r="C108" s="67"/>
      <c r="D108" s="74"/>
      <c r="E108" s="287"/>
      <c r="F108" s="98"/>
      <c r="G108" s="87"/>
      <c r="H108" s="98"/>
      <c r="I108" s="226"/>
      <c r="J108" s="118">
        <f>F108-E108</f>
        <v>0</v>
      </c>
      <c r="K108" s="119">
        <f>J108*24</f>
        <v>0</v>
      </c>
      <c r="L108" s="74">
        <v>30</v>
      </c>
      <c r="M108" s="74">
        <v>10</v>
      </c>
      <c r="N108" s="119">
        <f>K108*L108*M108*0.95*1.73</f>
        <v>0</v>
      </c>
      <c r="O108" s="29"/>
    </row>
    <row r="109" spans="1:15" s="11" customFormat="1" ht="13.5">
      <c r="A109" s="74"/>
      <c r="B109" s="117"/>
      <c r="C109" s="67"/>
      <c r="D109" s="78"/>
      <c r="E109" s="287"/>
      <c r="F109" s="98"/>
      <c r="G109" s="87"/>
      <c r="H109" s="98"/>
      <c r="I109" s="226"/>
      <c r="J109" s="118"/>
      <c r="K109" s="119"/>
      <c r="L109" s="74"/>
      <c r="M109" s="74"/>
      <c r="N109" s="119"/>
      <c r="O109" s="29"/>
    </row>
    <row r="110" spans="1:15" s="11" customFormat="1" ht="13.5">
      <c r="A110" s="74"/>
      <c r="B110" s="177"/>
      <c r="C110" s="74"/>
      <c r="D110" s="78"/>
      <c r="E110" s="288"/>
      <c r="F110" s="98"/>
      <c r="G110" s="87"/>
      <c r="H110" s="98"/>
      <c r="I110" s="226"/>
      <c r="J110" s="118"/>
      <c r="K110" s="119"/>
      <c r="L110" s="74"/>
      <c r="M110" s="74"/>
      <c r="N110" s="74"/>
      <c r="O110" s="29"/>
    </row>
    <row r="111" spans="1:15" s="11" customFormat="1" ht="15" customHeight="1">
      <c r="A111" s="86" t="s">
        <v>18</v>
      </c>
      <c r="B111" s="104"/>
      <c r="C111" s="86"/>
      <c r="D111" s="74"/>
      <c r="E111" s="288"/>
      <c r="F111" s="88">
        <f>AVERAGE(J97:J102)</f>
        <v>0.2092592592574268</v>
      </c>
      <c r="G111" s="87"/>
      <c r="H111" s="74"/>
      <c r="I111" s="276">
        <f>AVERAGE(I97:I108)</f>
        <v>-8507.022430555555</v>
      </c>
      <c r="J111" s="118"/>
      <c r="K111" s="119"/>
      <c r="L111" s="74"/>
      <c r="M111" s="74"/>
      <c r="N111" s="119">
        <f>SUM(N97:N108)</f>
        <v>18445.54833304698</v>
      </c>
      <c r="O111" s="29"/>
    </row>
    <row r="112" spans="1:15" s="11" customFormat="1" ht="13.5">
      <c r="A112" s="74"/>
      <c r="B112" s="86"/>
      <c r="C112" s="86"/>
      <c r="D112" s="74"/>
      <c r="E112" s="86"/>
      <c r="F112" s="74"/>
      <c r="G112" s="87"/>
      <c r="H112" s="74"/>
      <c r="I112" s="226"/>
      <c r="J112" s="118"/>
      <c r="K112" s="119"/>
      <c r="L112" s="74"/>
      <c r="M112" s="74"/>
      <c r="N112" s="74"/>
      <c r="O112" s="29"/>
    </row>
    <row r="113" spans="1:15" s="11" customFormat="1" ht="15" customHeight="1">
      <c r="A113" s="277" t="s">
        <v>31</v>
      </c>
      <c r="B113" s="278"/>
      <c r="C113" s="278"/>
      <c r="D113" s="278"/>
      <c r="E113" s="278"/>
      <c r="F113" s="278"/>
      <c r="G113" s="278"/>
      <c r="H113" s="278"/>
      <c r="I113" s="279"/>
      <c r="J113" s="118"/>
      <c r="K113" s="119"/>
      <c r="L113" s="74"/>
      <c r="M113" s="74"/>
      <c r="N113" s="74"/>
      <c r="O113" s="29"/>
    </row>
    <row r="114" spans="1:15" s="11" customFormat="1" ht="13.5">
      <c r="A114" s="74"/>
      <c r="B114" s="86"/>
      <c r="C114" s="87"/>
      <c r="D114" s="87"/>
      <c r="E114" s="87"/>
      <c r="F114" s="87"/>
      <c r="G114" s="87"/>
      <c r="H114" s="87"/>
      <c r="I114" s="87"/>
      <c r="J114" s="87"/>
      <c r="K114" s="282"/>
      <c r="L114" s="283"/>
      <c r="M114" s="283"/>
      <c r="N114" s="283"/>
      <c r="O114" s="28"/>
    </row>
    <row r="115" spans="1:15" s="23" customFormat="1" ht="27">
      <c r="A115" s="223">
        <v>1</v>
      </c>
      <c r="B115" s="117">
        <v>42465</v>
      </c>
      <c r="C115" s="81" t="s">
        <v>37</v>
      </c>
      <c r="D115" s="97" t="s">
        <v>38</v>
      </c>
      <c r="E115" s="100">
        <v>42465.006944444445</v>
      </c>
      <c r="F115" s="113">
        <v>42465.010416666664</v>
      </c>
      <c r="G115" s="74" t="s">
        <v>61</v>
      </c>
      <c r="H115" s="92">
        <v>42466.67013888889</v>
      </c>
      <c r="I115" s="205">
        <f aca="true" t="shared" si="18" ref="I115:I128">H115-F115</f>
        <v>1.6597222222262644</v>
      </c>
      <c r="J115" s="94">
        <f aca="true" t="shared" si="19" ref="J115:J128">F115-E115</f>
        <v>0.0034722222189884633</v>
      </c>
      <c r="K115" s="95">
        <f aca="true" t="shared" si="20" ref="K115:K128">J115*24</f>
        <v>0.08333333325572312</v>
      </c>
      <c r="L115" s="223">
        <v>30</v>
      </c>
      <c r="M115" s="223">
        <v>10</v>
      </c>
      <c r="N115" s="95">
        <f aca="true" t="shared" si="21" ref="N115:N128">K115*L115*M115*0.95*1.73</f>
        <v>41.08749996173428</v>
      </c>
      <c r="O115" s="48"/>
    </row>
    <row r="116" spans="1:15" s="24" customFormat="1" ht="13.5">
      <c r="A116" s="289">
        <v>2</v>
      </c>
      <c r="B116" s="290">
        <v>42466</v>
      </c>
      <c r="C116" s="81" t="s">
        <v>39</v>
      </c>
      <c r="D116" s="97" t="s">
        <v>40</v>
      </c>
      <c r="E116" s="100">
        <v>42466.725</v>
      </c>
      <c r="F116" s="92">
        <v>42466.745833333334</v>
      </c>
      <c r="G116" s="74" t="s">
        <v>41</v>
      </c>
      <c r="H116" s="92">
        <v>42466.745833333334</v>
      </c>
      <c r="I116" s="205">
        <f t="shared" si="18"/>
        <v>0</v>
      </c>
      <c r="J116" s="94">
        <f t="shared" si="19"/>
        <v>0.020833333335758653</v>
      </c>
      <c r="K116" s="95">
        <f t="shared" si="20"/>
        <v>0.5000000000582077</v>
      </c>
      <c r="L116" s="223">
        <v>150</v>
      </c>
      <c r="M116" s="223">
        <v>10</v>
      </c>
      <c r="N116" s="95">
        <f t="shared" si="21"/>
        <v>1232.6250001434964</v>
      </c>
      <c r="O116" s="49"/>
    </row>
    <row r="117" spans="1:15" s="23" customFormat="1" ht="13.5">
      <c r="A117" s="223">
        <v>3</v>
      </c>
      <c r="B117" s="291">
        <v>42469</v>
      </c>
      <c r="C117" s="81" t="s">
        <v>64</v>
      </c>
      <c r="D117" s="97" t="s">
        <v>65</v>
      </c>
      <c r="E117" s="100">
        <v>42469.09722222222</v>
      </c>
      <c r="F117" s="93">
        <v>42469.47222222222</v>
      </c>
      <c r="G117" s="74" t="s">
        <v>61</v>
      </c>
      <c r="H117" s="92">
        <v>42469.57986111111</v>
      </c>
      <c r="I117" s="205">
        <f t="shared" si="18"/>
        <v>0.10763888889050577</v>
      </c>
      <c r="J117" s="94">
        <f t="shared" si="19"/>
        <v>0.375</v>
      </c>
      <c r="K117" s="95">
        <f t="shared" si="20"/>
        <v>9</v>
      </c>
      <c r="L117" s="223">
        <v>220</v>
      </c>
      <c r="M117" s="223">
        <v>10</v>
      </c>
      <c r="N117" s="95">
        <f t="shared" si="21"/>
        <v>32541.3</v>
      </c>
      <c r="O117" s="48"/>
    </row>
    <row r="118" spans="1:15" s="23" customFormat="1" ht="27">
      <c r="A118" s="74">
        <v>4</v>
      </c>
      <c r="B118" s="291">
        <v>42476</v>
      </c>
      <c r="C118" s="160" t="s">
        <v>85</v>
      </c>
      <c r="D118" s="97" t="s">
        <v>86</v>
      </c>
      <c r="E118" s="100">
        <v>42476.47708333333</v>
      </c>
      <c r="F118" s="93">
        <v>42476.53472222222</v>
      </c>
      <c r="G118" s="74" t="s">
        <v>61</v>
      </c>
      <c r="H118" s="92">
        <v>42489.625</v>
      </c>
      <c r="I118" s="205">
        <f t="shared" si="18"/>
        <v>13.090277777781012</v>
      </c>
      <c r="J118" s="94">
        <f t="shared" si="19"/>
        <v>0.057638888887595385</v>
      </c>
      <c r="K118" s="95">
        <f t="shared" si="20"/>
        <v>1.3833333333022892</v>
      </c>
      <c r="L118" s="223">
        <v>40</v>
      </c>
      <c r="M118" s="223">
        <v>10</v>
      </c>
      <c r="N118" s="95">
        <f t="shared" si="21"/>
        <v>909.4033333129249</v>
      </c>
      <c r="O118" s="48"/>
    </row>
    <row r="119" spans="1:15" s="23" customFormat="1" ht="27">
      <c r="A119" s="74">
        <v>5</v>
      </c>
      <c r="B119" s="291">
        <v>42476</v>
      </c>
      <c r="C119" s="160" t="s">
        <v>84</v>
      </c>
      <c r="D119" s="97" t="s">
        <v>131</v>
      </c>
      <c r="E119" s="100">
        <v>42476.470138888886</v>
      </c>
      <c r="F119" s="93">
        <v>42476.56597222222</v>
      </c>
      <c r="G119" s="74" t="s">
        <v>61</v>
      </c>
      <c r="H119" s="92">
        <v>42480.6875</v>
      </c>
      <c r="I119" s="205">
        <f t="shared" si="18"/>
        <v>4.1215277777810115</v>
      </c>
      <c r="J119" s="94">
        <f t="shared" si="19"/>
        <v>0.09583333333284827</v>
      </c>
      <c r="K119" s="95">
        <f t="shared" si="20"/>
        <v>2.2999999999883585</v>
      </c>
      <c r="L119" s="223">
        <v>30</v>
      </c>
      <c r="M119" s="223">
        <v>10</v>
      </c>
      <c r="N119" s="95">
        <f t="shared" si="21"/>
        <v>1134.01499999426</v>
      </c>
      <c r="O119" s="48"/>
    </row>
    <row r="120" spans="1:15" s="11" customFormat="1" ht="27">
      <c r="A120" s="79">
        <v>6</v>
      </c>
      <c r="B120" s="117">
        <v>42478</v>
      </c>
      <c r="C120" s="83" t="s">
        <v>77</v>
      </c>
      <c r="D120" s="74" t="s">
        <v>92</v>
      </c>
      <c r="E120" s="288">
        <v>42478.67361111111</v>
      </c>
      <c r="F120" s="98">
        <v>42478.680555555555</v>
      </c>
      <c r="G120" s="74" t="s">
        <v>61</v>
      </c>
      <c r="H120" s="165">
        <v>42486.65625</v>
      </c>
      <c r="I120" s="205">
        <f t="shared" si="18"/>
        <v>7.975694444445253</v>
      </c>
      <c r="J120" s="94">
        <f t="shared" si="19"/>
        <v>0.006944444445252884</v>
      </c>
      <c r="K120" s="95">
        <f t="shared" si="20"/>
        <v>0.16666666668606922</v>
      </c>
      <c r="L120" s="223">
        <v>15</v>
      </c>
      <c r="M120" s="74">
        <v>10</v>
      </c>
      <c r="N120" s="95">
        <f t="shared" si="21"/>
        <v>41.087500004783216</v>
      </c>
      <c r="O120" s="29"/>
    </row>
    <row r="121" spans="1:15" s="147" customFormat="1" ht="26.25">
      <c r="A121" s="164">
        <v>8</v>
      </c>
      <c r="B121" s="175">
        <v>42482</v>
      </c>
      <c r="C121" s="298" t="s">
        <v>90</v>
      </c>
      <c r="D121" s="135" t="s">
        <v>89</v>
      </c>
      <c r="E121" s="300">
        <v>42482.82847222222</v>
      </c>
      <c r="F121" s="179">
        <v>42482.850694444445</v>
      </c>
      <c r="G121" s="301" t="s">
        <v>91</v>
      </c>
      <c r="H121" s="179">
        <v>42482.850694444445</v>
      </c>
      <c r="I121" s="302">
        <f t="shared" si="18"/>
        <v>0</v>
      </c>
      <c r="J121" s="196">
        <f t="shared" si="19"/>
        <v>0.022222222221898846</v>
      </c>
      <c r="K121" s="145">
        <f t="shared" si="20"/>
        <v>0.5333333333255723</v>
      </c>
      <c r="L121" s="164">
        <v>30</v>
      </c>
      <c r="M121" s="164">
        <v>10</v>
      </c>
      <c r="N121" s="153">
        <f t="shared" si="21"/>
        <v>262.95999999617345</v>
      </c>
      <c r="O121" s="146"/>
    </row>
    <row r="122" spans="1:15" s="72" customFormat="1" ht="27">
      <c r="A122" s="79">
        <v>9</v>
      </c>
      <c r="B122" s="124">
        <v>42486</v>
      </c>
      <c r="C122" s="160" t="s">
        <v>85</v>
      </c>
      <c r="D122" s="173" t="s">
        <v>95</v>
      </c>
      <c r="E122" s="121">
        <v>42486.39236111111</v>
      </c>
      <c r="F122" s="113">
        <v>42486.40694444445</v>
      </c>
      <c r="G122" s="74" t="s">
        <v>61</v>
      </c>
      <c r="H122" s="165">
        <v>42487.62152777778</v>
      </c>
      <c r="I122" s="115">
        <f t="shared" si="18"/>
        <v>1.2145833333343035</v>
      </c>
      <c r="J122" s="94">
        <f t="shared" si="19"/>
        <v>0.014583333337213844</v>
      </c>
      <c r="K122" s="95">
        <f t="shared" si="20"/>
        <v>0.35000000009313226</v>
      </c>
      <c r="L122" s="79">
        <v>60</v>
      </c>
      <c r="M122" s="79">
        <v>6</v>
      </c>
      <c r="N122" s="116">
        <f t="shared" si="21"/>
        <v>207.08100005510263</v>
      </c>
      <c r="O122" s="71"/>
    </row>
    <row r="123" spans="1:15" s="72" customFormat="1" ht="27">
      <c r="A123" s="79">
        <v>10</v>
      </c>
      <c r="B123" s="124">
        <v>42492</v>
      </c>
      <c r="C123" s="99" t="s">
        <v>103</v>
      </c>
      <c r="D123" s="173" t="s">
        <v>105</v>
      </c>
      <c r="E123" s="121">
        <v>42492.41736111111</v>
      </c>
      <c r="F123" s="113">
        <v>42492.50347222222</v>
      </c>
      <c r="G123" s="110" t="s">
        <v>104</v>
      </c>
      <c r="H123" s="92">
        <v>42530.625</v>
      </c>
      <c r="I123" s="115">
        <f t="shared" si="18"/>
        <v>38.12152777778101</v>
      </c>
      <c r="J123" s="125">
        <f t="shared" si="19"/>
        <v>0.08611111110803904</v>
      </c>
      <c r="K123" s="116">
        <f t="shared" si="20"/>
        <v>2.066666666592937</v>
      </c>
      <c r="L123" s="79">
        <v>5</v>
      </c>
      <c r="M123" s="79">
        <v>10</v>
      </c>
      <c r="N123" s="116">
        <f t="shared" si="21"/>
        <v>169.8283333272746</v>
      </c>
      <c r="O123" s="71"/>
    </row>
    <row r="124" spans="1:15" s="72" customFormat="1" ht="48" customHeight="1">
      <c r="A124" s="79">
        <v>11</v>
      </c>
      <c r="B124" s="124">
        <v>42500</v>
      </c>
      <c r="C124" s="81" t="s">
        <v>119</v>
      </c>
      <c r="D124" s="97" t="s">
        <v>121</v>
      </c>
      <c r="E124" s="100">
        <v>42500.458333333336</v>
      </c>
      <c r="F124" s="113">
        <v>42500.48611111111</v>
      </c>
      <c r="G124" s="110" t="s">
        <v>120</v>
      </c>
      <c r="H124" s="113">
        <v>42500.79861111111</v>
      </c>
      <c r="I124" s="115">
        <f t="shared" si="18"/>
        <v>0.3125</v>
      </c>
      <c r="J124" s="125">
        <f t="shared" si="19"/>
        <v>0.02777777777373558</v>
      </c>
      <c r="K124" s="116">
        <f t="shared" si="20"/>
        <v>0.6666666665696539</v>
      </c>
      <c r="L124" s="79">
        <v>15</v>
      </c>
      <c r="M124" s="79">
        <v>6</v>
      </c>
      <c r="N124" s="116">
        <f t="shared" si="21"/>
        <v>98.60999998565036</v>
      </c>
      <c r="O124" s="71"/>
    </row>
    <row r="125" spans="1:15" s="72" customFormat="1" ht="51.75" customHeight="1">
      <c r="A125" s="79">
        <v>12</v>
      </c>
      <c r="B125" s="124">
        <v>42501</v>
      </c>
      <c r="C125" s="188" t="s">
        <v>125</v>
      </c>
      <c r="D125" s="200" t="s">
        <v>126</v>
      </c>
      <c r="E125" s="189">
        <v>42501.625</v>
      </c>
      <c r="F125" s="113">
        <v>42501.69097222222</v>
      </c>
      <c r="G125" s="110" t="s">
        <v>120</v>
      </c>
      <c r="H125" s="168">
        <v>42501.69097222222</v>
      </c>
      <c r="I125" s="115">
        <f t="shared" si="18"/>
        <v>0</v>
      </c>
      <c r="J125" s="125">
        <f t="shared" si="19"/>
        <v>0.06597222221898846</v>
      </c>
      <c r="K125" s="116">
        <f t="shared" si="20"/>
        <v>1.5833333332557231</v>
      </c>
      <c r="L125" s="79">
        <v>150</v>
      </c>
      <c r="M125" s="79">
        <v>10</v>
      </c>
      <c r="N125" s="116">
        <f t="shared" si="21"/>
        <v>3903.3124998086714</v>
      </c>
      <c r="O125" s="71"/>
    </row>
    <row r="126" spans="1:15" s="72" customFormat="1" ht="27">
      <c r="A126" s="79">
        <v>13</v>
      </c>
      <c r="B126" s="124">
        <v>42506</v>
      </c>
      <c r="C126" s="99" t="s">
        <v>84</v>
      </c>
      <c r="D126" s="97" t="s">
        <v>133</v>
      </c>
      <c r="E126" s="121">
        <v>42506.76666666667</v>
      </c>
      <c r="F126" s="113">
        <v>42506.81041666667</v>
      </c>
      <c r="G126" s="74" t="s">
        <v>61</v>
      </c>
      <c r="H126" s="165">
        <v>42521.73611111111</v>
      </c>
      <c r="I126" s="115">
        <f t="shared" si="18"/>
        <v>14.925694444442343</v>
      </c>
      <c r="J126" s="125">
        <f t="shared" si="19"/>
        <v>0.04374999999708962</v>
      </c>
      <c r="K126" s="116">
        <f t="shared" si="20"/>
        <v>1.0499999999301508</v>
      </c>
      <c r="L126" s="79">
        <v>80</v>
      </c>
      <c r="M126" s="79">
        <v>10</v>
      </c>
      <c r="N126" s="116">
        <f t="shared" si="21"/>
        <v>1380.5399999081624</v>
      </c>
      <c r="O126" s="71"/>
    </row>
    <row r="127" spans="1:15" s="72" customFormat="1" ht="27">
      <c r="A127" s="79">
        <v>14</v>
      </c>
      <c r="B127" s="124">
        <v>42510</v>
      </c>
      <c r="C127" s="99" t="s">
        <v>140</v>
      </c>
      <c r="D127" s="173" t="s">
        <v>139</v>
      </c>
      <c r="E127" s="121">
        <v>42510.65625</v>
      </c>
      <c r="F127" s="113">
        <v>42511.583333333336</v>
      </c>
      <c r="G127" s="110" t="s">
        <v>141</v>
      </c>
      <c r="H127" s="92">
        <v>42513.708333333336</v>
      </c>
      <c r="I127" s="115">
        <f t="shared" si="18"/>
        <v>2.125</v>
      </c>
      <c r="J127" s="125">
        <f t="shared" si="19"/>
        <v>0.9270833333357587</v>
      </c>
      <c r="K127" s="116">
        <f t="shared" si="20"/>
        <v>22.250000000058208</v>
      </c>
      <c r="L127" s="79">
        <v>0</v>
      </c>
      <c r="M127" s="79">
        <v>10</v>
      </c>
      <c r="N127" s="116">
        <f t="shared" si="21"/>
        <v>0</v>
      </c>
      <c r="O127" s="71"/>
    </row>
    <row r="128" spans="1:15" s="72" customFormat="1" ht="27">
      <c r="A128" s="79">
        <v>15</v>
      </c>
      <c r="B128" s="124">
        <v>42515</v>
      </c>
      <c r="C128" s="99" t="s">
        <v>143</v>
      </c>
      <c r="D128" s="97" t="s">
        <v>144</v>
      </c>
      <c r="E128" s="121">
        <v>42515.64236111111</v>
      </c>
      <c r="F128" s="121">
        <v>42515.64236111111</v>
      </c>
      <c r="G128" s="79" t="s">
        <v>145</v>
      </c>
      <c r="H128" s="171"/>
      <c r="I128" s="115">
        <f t="shared" si="18"/>
        <v>-42515.64236111111</v>
      </c>
      <c r="J128" s="125">
        <f t="shared" si="19"/>
        <v>0</v>
      </c>
      <c r="K128" s="116">
        <f t="shared" si="20"/>
        <v>0</v>
      </c>
      <c r="L128" s="79">
        <v>0</v>
      </c>
      <c r="M128" s="79">
        <v>10</v>
      </c>
      <c r="N128" s="116">
        <f t="shared" si="21"/>
        <v>0</v>
      </c>
      <c r="O128" s="71"/>
    </row>
    <row r="129" spans="1:15" s="147" customFormat="1" ht="26.25">
      <c r="A129" s="164">
        <v>16</v>
      </c>
      <c r="B129" s="175">
        <v>42525</v>
      </c>
      <c r="C129" s="298" t="s">
        <v>159</v>
      </c>
      <c r="D129" s="135" t="s">
        <v>160</v>
      </c>
      <c r="E129" s="300">
        <v>42525.18402777778</v>
      </c>
      <c r="F129" s="179">
        <v>42525.20486111111</v>
      </c>
      <c r="G129" s="301" t="s">
        <v>161</v>
      </c>
      <c r="H129" s="179">
        <v>42525.20486111111</v>
      </c>
      <c r="I129" s="198">
        <f aca="true" t="shared" si="22" ref="I129:I142">H129-F129</f>
        <v>0</v>
      </c>
      <c r="J129" s="176">
        <f aca="true" t="shared" si="23" ref="J129:J142">F129-E129</f>
        <v>0.020833333328482695</v>
      </c>
      <c r="K129" s="153">
        <f aca="true" t="shared" si="24" ref="K129:K142">J129*24</f>
        <v>0.4999999998835847</v>
      </c>
      <c r="L129" s="164">
        <v>140</v>
      </c>
      <c r="M129" s="164">
        <v>10</v>
      </c>
      <c r="N129" s="153">
        <f aca="true" t="shared" si="25" ref="N129:N142">K129*L129*M129*0.95*1.73</f>
        <v>1150.44999973214</v>
      </c>
      <c r="O129" s="146"/>
    </row>
    <row r="130" spans="1:15" s="72" customFormat="1" ht="15">
      <c r="A130" s="79">
        <v>17</v>
      </c>
      <c r="B130" s="124">
        <v>42533</v>
      </c>
      <c r="C130" s="108" t="s">
        <v>171</v>
      </c>
      <c r="D130" s="97" t="s">
        <v>53</v>
      </c>
      <c r="E130" s="100">
        <v>42533.586805555555</v>
      </c>
      <c r="F130" s="112">
        <v>42533.65277777778</v>
      </c>
      <c r="G130" s="167" t="s">
        <v>41</v>
      </c>
      <c r="H130" s="112">
        <v>42533.65277777778</v>
      </c>
      <c r="I130" s="122">
        <f t="shared" si="22"/>
        <v>0</v>
      </c>
      <c r="J130" s="125">
        <f t="shared" si="23"/>
        <v>0.06597222222626442</v>
      </c>
      <c r="K130" s="116">
        <f t="shared" si="24"/>
        <v>1.583333333430346</v>
      </c>
      <c r="L130" s="79">
        <v>70</v>
      </c>
      <c r="M130" s="79">
        <v>10</v>
      </c>
      <c r="N130" s="116">
        <f t="shared" si="25"/>
        <v>1821.5458334449418</v>
      </c>
      <c r="O130" s="71"/>
    </row>
    <row r="131" spans="1:15" s="147" customFormat="1" ht="30.75">
      <c r="A131" s="164">
        <v>18</v>
      </c>
      <c r="B131" s="175">
        <v>42533</v>
      </c>
      <c r="C131" s="298" t="s">
        <v>64</v>
      </c>
      <c r="D131" s="135" t="s">
        <v>172</v>
      </c>
      <c r="E131" s="137">
        <v>42533.40833333333</v>
      </c>
      <c r="F131" s="299">
        <v>42533.625</v>
      </c>
      <c r="G131" s="195" t="s">
        <v>173</v>
      </c>
      <c r="H131" s="299">
        <v>42533.625</v>
      </c>
      <c r="I131" s="198">
        <f t="shared" si="22"/>
        <v>0</v>
      </c>
      <c r="J131" s="176">
        <f t="shared" si="23"/>
        <v>0.21666666666715173</v>
      </c>
      <c r="K131" s="153">
        <f t="shared" si="24"/>
        <v>5.2000000000116415</v>
      </c>
      <c r="L131" s="164">
        <v>220</v>
      </c>
      <c r="M131" s="164">
        <v>10</v>
      </c>
      <c r="N131" s="153">
        <f t="shared" si="25"/>
        <v>18801.64000004209</v>
      </c>
      <c r="O131" s="146"/>
    </row>
    <row r="132" spans="1:15" s="147" customFormat="1" ht="13.5">
      <c r="A132" s="164">
        <v>19</v>
      </c>
      <c r="B132" s="175">
        <v>42533</v>
      </c>
      <c r="C132" s="298" t="s">
        <v>103</v>
      </c>
      <c r="D132" s="135" t="s">
        <v>53</v>
      </c>
      <c r="E132" s="137">
        <v>42533.3625</v>
      </c>
      <c r="F132" s="299">
        <v>42533.385416666664</v>
      </c>
      <c r="G132" s="139" t="s">
        <v>174</v>
      </c>
      <c r="H132" s="299">
        <v>42533.385416666664</v>
      </c>
      <c r="I132" s="198">
        <f t="shared" si="22"/>
        <v>0</v>
      </c>
      <c r="J132" s="176">
        <f t="shared" si="23"/>
        <v>0.022916666661330964</v>
      </c>
      <c r="K132" s="153">
        <f t="shared" si="24"/>
        <v>0.5499999998719431</v>
      </c>
      <c r="L132" s="164">
        <v>200</v>
      </c>
      <c r="M132" s="164">
        <v>10</v>
      </c>
      <c r="N132" s="153">
        <f t="shared" si="25"/>
        <v>1807.8499995790771</v>
      </c>
      <c r="O132" s="146"/>
    </row>
    <row r="133" spans="1:15" s="147" customFormat="1" ht="36" customHeight="1">
      <c r="A133" s="164">
        <v>20</v>
      </c>
      <c r="B133" s="175">
        <v>42539</v>
      </c>
      <c r="C133" s="298" t="s">
        <v>64</v>
      </c>
      <c r="D133" s="135" t="s">
        <v>187</v>
      </c>
      <c r="E133" s="137">
        <v>42539.63888888889</v>
      </c>
      <c r="F133" s="179">
        <v>42539.84722222222</v>
      </c>
      <c r="G133" s="139" t="s">
        <v>174</v>
      </c>
      <c r="H133" s="179">
        <v>42539.84722222222</v>
      </c>
      <c r="I133" s="198">
        <f t="shared" si="22"/>
        <v>0</v>
      </c>
      <c r="J133" s="176">
        <f t="shared" si="23"/>
        <v>0.2083333333284827</v>
      </c>
      <c r="K133" s="153">
        <f t="shared" si="24"/>
        <v>4.999999999883585</v>
      </c>
      <c r="L133" s="164">
        <v>30</v>
      </c>
      <c r="M133" s="164">
        <v>10</v>
      </c>
      <c r="N133" s="153">
        <f t="shared" si="25"/>
        <v>2465.2499999426013</v>
      </c>
      <c r="O133" s="146"/>
    </row>
    <row r="134" spans="1:15" s="147" customFormat="1" ht="29.25" customHeight="1">
      <c r="A134" s="164">
        <v>21</v>
      </c>
      <c r="B134" s="175">
        <v>42543</v>
      </c>
      <c r="C134" s="298" t="s">
        <v>195</v>
      </c>
      <c r="D134" s="135" t="s">
        <v>196</v>
      </c>
      <c r="E134" s="300">
        <v>42543.05</v>
      </c>
      <c r="F134" s="300">
        <v>42543.072916666664</v>
      </c>
      <c r="G134" s="164" t="s">
        <v>197</v>
      </c>
      <c r="H134" s="300">
        <v>42543.072916666664</v>
      </c>
      <c r="I134" s="198">
        <f t="shared" si="22"/>
        <v>0</v>
      </c>
      <c r="J134" s="176">
        <f t="shared" si="23"/>
        <v>0.022916666661330964</v>
      </c>
      <c r="K134" s="153">
        <f t="shared" si="24"/>
        <v>0.5499999998719431</v>
      </c>
      <c r="L134" s="164">
        <v>30</v>
      </c>
      <c r="M134" s="164">
        <v>10</v>
      </c>
      <c r="N134" s="153">
        <f t="shared" si="25"/>
        <v>271.1774999368616</v>
      </c>
      <c r="O134" s="146"/>
    </row>
    <row r="135" spans="1:15" s="147" customFormat="1" ht="39.75" customHeight="1">
      <c r="A135" s="164">
        <v>22</v>
      </c>
      <c r="B135" s="175">
        <v>42546</v>
      </c>
      <c r="C135" s="298" t="s">
        <v>125</v>
      </c>
      <c r="D135" s="135" t="s">
        <v>212</v>
      </c>
      <c r="E135" s="300">
        <v>42546.73263888889</v>
      </c>
      <c r="F135" s="179">
        <v>42546.76388888889</v>
      </c>
      <c r="G135" s="164" t="s">
        <v>197</v>
      </c>
      <c r="H135" s="179">
        <v>42546.76388888889</v>
      </c>
      <c r="I135" s="198">
        <f t="shared" si="22"/>
        <v>0</v>
      </c>
      <c r="J135" s="176">
        <f t="shared" si="23"/>
        <v>0.03125</v>
      </c>
      <c r="K135" s="153">
        <f t="shared" si="24"/>
        <v>0.75</v>
      </c>
      <c r="L135" s="164">
        <v>150</v>
      </c>
      <c r="M135" s="164">
        <v>10</v>
      </c>
      <c r="N135" s="153">
        <f t="shared" si="25"/>
        <v>1848.9375</v>
      </c>
      <c r="O135" s="146"/>
    </row>
    <row r="136" spans="1:15" s="147" customFormat="1" ht="13.5">
      <c r="A136" s="164">
        <v>23</v>
      </c>
      <c r="B136" s="175">
        <v>42547</v>
      </c>
      <c r="C136" s="298" t="s">
        <v>125</v>
      </c>
      <c r="D136" s="135" t="s">
        <v>53</v>
      </c>
      <c r="E136" s="137">
        <v>42547.711805555555</v>
      </c>
      <c r="F136" s="299">
        <v>42547.81597222222</v>
      </c>
      <c r="G136" s="164" t="s">
        <v>197</v>
      </c>
      <c r="H136" s="299">
        <v>42547.81597222222</v>
      </c>
      <c r="I136" s="198">
        <f t="shared" si="22"/>
        <v>0</v>
      </c>
      <c r="J136" s="176">
        <f t="shared" si="23"/>
        <v>0.10416666666424135</v>
      </c>
      <c r="K136" s="153">
        <f t="shared" si="24"/>
        <v>2.4999999999417923</v>
      </c>
      <c r="L136" s="164">
        <v>150</v>
      </c>
      <c r="M136" s="164">
        <v>10</v>
      </c>
      <c r="N136" s="153">
        <f t="shared" si="25"/>
        <v>6163.124999856504</v>
      </c>
      <c r="O136" s="146"/>
    </row>
    <row r="137" spans="1:15" s="72" customFormat="1" ht="13.5">
      <c r="A137" s="79">
        <v>24</v>
      </c>
      <c r="B137" s="124"/>
      <c r="C137" s="99"/>
      <c r="D137" s="173"/>
      <c r="E137" s="100"/>
      <c r="F137" s="113"/>
      <c r="G137" s="79"/>
      <c r="H137" s="113"/>
      <c r="I137" s="122">
        <f t="shared" si="22"/>
        <v>0</v>
      </c>
      <c r="J137" s="125">
        <f t="shared" si="23"/>
        <v>0</v>
      </c>
      <c r="K137" s="116">
        <f t="shared" si="24"/>
        <v>0</v>
      </c>
      <c r="L137" s="79"/>
      <c r="M137" s="79"/>
      <c r="N137" s="116">
        <f t="shared" si="25"/>
        <v>0</v>
      </c>
      <c r="O137" s="71"/>
    </row>
    <row r="138" spans="1:15" s="72" customFormat="1" ht="13.5">
      <c r="A138" s="79">
        <v>25</v>
      </c>
      <c r="B138" s="124"/>
      <c r="C138" s="81"/>
      <c r="D138" s="173"/>
      <c r="E138" s="100"/>
      <c r="F138" s="113"/>
      <c r="G138" s="110"/>
      <c r="H138" s="113"/>
      <c r="I138" s="122">
        <f t="shared" si="22"/>
        <v>0</v>
      </c>
      <c r="J138" s="125">
        <f t="shared" si="23"/>
        <v>0</v>
      </c>
      <c r="K138" s="116">
        <f t="shared" si="24"/>
        <v>0</v>
      </c>
      <c r="L138" s="79"/>
      <c r="M138" s="79"/>
      <c r="N138" s="116">
        <f t="shared" si="25"/>
        <v>0</v>
      </c>
      <c r="O138" s="71"/>
    </row>
    <row r="139" spans="1:15" s="72" customFormat="1" ht="13.5">
      <c r="A139" s="79">
        <v>26</v>
      </c>
      <c r="B139" s="124"/>
      <c r="C139" s="81"/>
      <c r="D139" s="173"/>
      <c r="E139" s="100"/>
      <c r="F139" s="113"/>
      <c r="G139" s="110"/>
      <c r="H139" s="113"/>
      <c r="I139" s="122">
        <f t="shared" si="22"/>
        <v>0</v>
      </c>
      <c r="J139" s="125">
        <f t="shared" si="23"/>
        <v>0</v>
      </c>
      <c r="K139" s="116">
        <f t="shared" si="24"/>
        <v>0</v>
      </c>
      <c r="L139" s="79"/>
      <c r="M139" s="79"/>
      <c r="N139" s="116">
        <f t="shared" si="25"/>
        <v>0</v>
      </c>
      <c r="O139" s="71"/>
    </row>
    <row r="140" spans="1:15" s="72" customFormat="1" ht="13.5">
      <c r="A140" s="284"/>
      <c r="B140" s="124"/>
      <c r="C140" s="81"/>
      <c r="D140" s="173"/>
      <c r="E140" s="100"/>
      <c r="F140" s="113"/>
      <c r="G140" s="110"/>
      <c r="H140" s="171"/>
      <c r="I140" s="122">
        <f t="shared" si="22"/>
        <v>0</v>
      </c>
      <c r="J140" s="125">
        <f t="shared" si="23"/>
        <v>0</v>
      </c>
      <c r="K140" s="116">
        <f t="shared" si="24"/>
        <v>0</v>
      </c>
      <c r="L140" s="79"/>
      <c r="M140" s="79"/>
      <c r="N140" s="116">
        <f t="shared" si="25"/>
        <v>0</v>
      </c>
      <c r="O140" s="71"/>
    </row>
    <row r="141" spans="1:15" s="72" customFormat="1" ht="13.5">
      <c r="A141" s="284"/>
      <c r="B141" s="124"/>
      <c r="C141" s="81"/>
      <c r="D141" s="173"/>
      <c r="E141" s="100"/>
      <c r="F141" s="113"/>
      <c r="G141" s="110"/>
      <c r="H141" s="113"/>
      <c r="I141" s="122">
        <f t="shared" si="22"/>
        <v>0</v>
      </c>
      <c r="J141" s="125">
        <f t="shared" si="23"/>
        <v>0</v>
      </c>
      <c r="K141" s="116">
        <f t="shared" si="24"/>
        <v>0</v>
      </c>
      <c r="L141" s="79"/>
      <c r="M141" s="79"/>
      <c r="N141" s="116">
        <f t="shared" si="25"/>
        <v>0</v>
      </c>
      <c r="O141" s="71"/>
    </row>
    <row r="142" spans="1:15" s="72" customFormat="1" ht="42.75" customHeight="1">
      <c r="A142" s="79"/>
      <c r="B142" s="124"/>
      <c r="C142" s="81"/>
      <c r="D142" s="173"/>
      <c r="E142" s="100"/>
      <c r="F142" s="113"/>
      <c r="G142" s="81"/>
      <c r="H142" s="113"/>
      <c r="I142" s="122">
        <f t="shared" si="22"/>
        <v>0</v>
      </c>
      <c r="J142" s="125">
        <f t="shared" si="23"/>
        <v>0</v>
      </c>
      <c r="K142" s="116">
        <f t="shared" si="24"/>
        <v>0</v>
      </c>
      <c r="L142" s="79"/>
      <c r="M142" s="79"/>
      <c r="N142" s="116">
        <f t="shared" si="25"/>
        <v>0</v>
      </c>
      <c r="O142" s="71"/>
    </row>
    <row r="143" spans="1:15" s="11" customFormat="1" ht="13.5">
      <c r="A143" s="74"/>
      <c r="B143" s="117"/>
      <c r="C143" s="67"/>
      <c r="D143" s="78"/>
      <c r="E143" s="287"/>
      <c r="F143" s="98"/>
      <c r="G143" s="87"/>
      <c r="H143" s="98"/>
      <c r="I143" s="292"/>
      <c r="J143" s="293"/>
      <c r="K143" s="294"/>
      <c r="L143" s="74"/>
      <c r="M143" s="74"/>
      <c r="N143" s="294"/>
      <c r="O143" s="29"/>
    </row>
    <row r="144" spans="1:15" s="11" customFormat="1" ht="13.5">
      <c r="A144" s="74"/>
      <c r="B144" s="117"/>
      <c r="C144" s="67"/>
      <c r="D144" s="78"/>
      <c r="E144" s="288"/>
      <c r="F144" s="88"/>
      <c r="G144" s="87"/>
      <c r="H144" s="74"/>
      <c r="I144" s="276"/>
      <c r="J144" s="293"/>
      <c r="K144" s="119"/>
      <c r="L144" s="74"/>
      <c r="M144" s="74"/>
      <c r="N144" s="74"/>
      <c r="O144" s="29"/>
    </row>
    <row r="145" spans="1:15" s="11" customFormat="1" ht="15" customHeight="1">
      <c r="A145" s="86" t="s">
        <v>17</v>
      </c>
      <c r="B145" s="104"/>
      <c r="C145" s="86"/>
      <c r="D145" s="74"/>
      <c r="E145" s="288"/>
      <c r="F145" s="88">
        <f>AVERAGE(J115:J120)</f>
        <v>0.09328703703674061</v>
      </c>
      <c r="G145" s="87"/>
      <c r="H145" s="74"/>
      <c r="I145" s="276">
        <f>AVERAGE(I115:I116)</f>
        <v>0.8298611111131322</v>
      </c>
      <c r="J145" s="293"/>
      <c r="K145" s="119"/>
      <c r="L145" s="74"/>
      <c r="M145" s="74"/>
      <c r="N145" s="119">
        <f>SUM(N115:N120)</f>
        <v>35899.518333417196</v>
      </c>
      <c r="O145" s="29"/>
    </row>
    <row r="146" spans="1:15" s="11" customFormat="1" ht="13.5">
      <c r="A146" s="74"/>
      <c r="B146" s="86"/>
      <c r="C146" s="86"/>
      <c r="D146" s="74"/>
      <c r="E146" s="86"/>
      <c r="F146" s="74"/>
      <c r="G146" s="87"/>
      <c r="H146" s="74"/>
      <c r="I146" s="226"/>
      <c r="J146" s="293"/>
      <c r="K146" s="119"/>
      <c r="L146" s="74"/>
      <c r="M146" s="74"/>
      <c r="N146" s="74"/>
      <c r="O146" s="29"/>
    </row>
    <row r="147" spans="1:15" s="11" customFormat="1" ht="15" customHeight="1">
      <c r="A147" s="74"/>
      <c r="B147" s="277" t="s">
        <v>32</v>
      </c>
      <c r="C147" s="278"/>
      <c r="D147" s="278"/>
      <c r="E147" s="278"/>
      <c r="F147" s="278"/>
      <c r="G147" s="278"/>
      <c r="H147" s="278"/>
      <c r="I147" s="279"/>
      <c r="J147" s="293"/>
      <c r="K147" s="119"/>
      <c r="L147" s="74"/>
      <c r="M147" s="74"/>
      <c r="N147" s="74"/>
      <c r="O147" s="29"/>
    </row>
    <row r="148" spans="1:15" s="11" customFormat="1" ht="13.5">
      <c r="A148" s="74"/>
      <c r="B148" s="277"/>
      <c r="C148" s="278"/>
      <c r="D148" s="278"/>
      <c r="E148" s="278"/>
      <c r="F148" s="278"/>
      <c r="G148" s="278"/>
      <c r="H148" s="278"/>
      <c r="I148" s="278"/>
      <c r="J148" s="293"/>
      <c r="K148" s="278"/>
      <c r="L148" s="278"/>
      <c r="M148" s="278"/>
      <c r="N148" s="283"/>
      <c r="O148" s="28"/>
    </row>
    <row r="149" spans="1:15" s="26" customFormat="1" ht="30.75">
      <c r="A149" s="74">
        <v>1</v>
      </c>
      <c r="B149" s="117">
        <v>42464</v>
      </c>
      <c r="C149" s="96" t="s">
        <v>36</v>
      </c>
      <c r="D149" s="200" t="s">
        <v>142</v>
      </c>
      <c r="E149" s="166">
        <v>42464.15972222222</v>
      </c>
      <c r="F149" s="166">
        <v>42464.194444444445</v>
      </c>
      <c r="G149" s="30" t="s">
        <v>61</v>
      </c>
      <c r="H149" s="165">
        <v>42465.6875</v>
      </c>
      <c r="I149" s="205">
        <f aca="true" t="shared" si="26" ref="I149:I157">H149-F149</f>
        <v>1.4930555555547471</v>
      </c>
      <c r="J149" s="94">
        <f aca="true" t="shared" si="27" ref="J149:J157">F149-E149</f>
        <v>0.03472222222626442</v>
      </c>
      <c r="K149" s="95">
        <f aca="true" t="shared" si="28" ref="K149:K157">J149*24</f>
        <v>0.8333333334303461</v>
      </c>
      <c r="L149" s="74">
        <v>100</v>
      </c>
      <c r="M149" s="74">
        <v>10</v>
      </c>
      <c r="N149" s="95">
        <f aca="true" t="shared" si="29" ref="N149:N157">K149*L149*M149*0.95*1.73</f>
        <v>1369.5833334927738</v>
      </c>
      <c r="O149" s="13"/>
    </row>
    <row r="150" spans="1:15" s="26" customFormat="1" ht="30.75">
      <c r="A150" s="74">
        <v>2</v>
      </c>
      <c r="B150" s="117">
        <v>42472</v>
      </c>
      <c r="C150" s="74" t="s">
        <v>78</v>
      </c>
      <c r="D150" s="209" t="s">
        <v>79</v>
      </c>
      <c r="E150" s="210">
        <v>42472.51388888889</v>
      </c>
      <c r="F150" s="211">
        <v>42472.541666666664</v>
      </c>
      <c r="G150" s="30" t="s">
        <v>61</v>
      </c>
      <c r="H150" s="211">
        <v>42478.620833333334</v>
      </c>
      <c r="I150" s="205">
        <f t="shared" si="26"/>
        <v>6.079166666670062</v>
      </c>
      <c r="J150" s="94">
        <f t="shared" si="27"/>
        <v>0.02777777777373558</v>
      </c>
      <c r="K150" s="95">
        <f t="shared" si="28"/>
        <v>0.6666666665696539</v>
      </c>
      <c r="L150" s="74">
        <v>30</v>
      </c>
      <c r="M150" s="74">
        <v>10</v>
      </c>
      <c r="N150" s="95">
        <f t="shared" si="29"/>
        <v>328.69999995216784</v>
      </c>
      <c r="O150" s="13"/>
    </row>
    <row r="151" spans="1:15" s="11" customFormat="1" ht="30.75">
      <c r="A151" s="74">
        <v>3</v>
      </c>
      <c r="B151" s="117">
        <v>42468</v>
      </c>
      <c r="C151" s="96" t="s">
        <v>93</v>
      </c>
      <c r="D151" s="200" t="s">
        <v>94</v>
      </c>
      <c r="E151" s="166">
        <v>42468.48611111111</v>
      </c>
      <c r="F151" s="166">
        <v>42468.50347222222</v>
      </c>
      <c r="G151" s="30" t="s">
        <v>61</v>
      </c>
      <c r="H151" s="165">
        <v>42508.458333333336</v>
      </c>
      <c r="I151" s="205">
        <f t="shared" si="26"/>
        <v>39.95486111111677</v>
      </c>
      <c r="J151" s="94">
        <f t="shared" si="27"/>
        <v>0.01736111110949423</v>
      </c>
      <c r="K151" s="95">
        <f t="shared" si="28"/>
        <v>0.41666666662786156</v>
      </c>
      <c r="L151" s="74">
        <v>30</v>
      </c>
      <c r="M151" s="74">
        <v>10</v>
      </c>
      <c r="N151" s="95">
        <f t="shared" si="29"/>
        <v>205.43749998086713</v>
      </c>
      <c r="O151" s="29"/>
    </row>
    <row r="152" spans="1:15" s="11" customFormat="1" ht="46.5">
      <c r="A152" s="74">
        <v>4</v>
      </c>
      <c r="B152" s="117">
        <v>42482</v>
      </c>
      <c r="C152" s="167" t="s">
        <v>96</v>
      </c>
      <c r="D152" s="200" t="s">
        <v>97</v>
      </c>
      <c r="E152" s="165">
        <v>42482.052083333336</v>
      </c>
      <c r="F152" s="165">
        <v>42482.07638888889</v>
      </c>
      <c r="G152" s="30" t="s">
        <v>61</v>
      </c>
      <c r="H152" s="165">
        <v>42510.666666666664</v>
      </c>
      <c r="I152" s="205">
        <f t="shared" si="26"/>
        <v>28.590277777773736</v>
      </c>
      <c r="J152" s="94">
        <f t="shared" si="27"/>
        <v>0.024305555554747116</v>
      </c>
      <c r="K152" s="95">
        <f t="shared" si="28"/>
        <v>0.5833333333139308</v>
      </c>
      <c r="L152" s="74">
        <v>30</v>
      </c>
      <c r="M152" s="74">
        <v>10</v>
      </c>
      <c r="N152" s="95">
        <f t="shared" si="29"/>
        <v>287.61249999043355</v>
      </c>
      <c r="O152" s="29"/>
    </row>
    <row r="153" spans="1:15" s="11" customFormat="1" ht="30.75">
      <c r="A153" s="74">
        <v>5</v>
      </c>
      <c r="B153" s="117">
        <v>42498</v>
      </c>
      <c r="C153" s="96" t="s">
        <v>112</v>
      </c>
      <c r="D153" s="200" t="s">
        <v>130</v>
      </c>
      <c r="E153" s="166">
        <v>42498.36319444444</v>
      </c>
      <c r="F153" s="212">
        <v>42498.41180555556</v>
      </c>
      <c r="G153" s="30" t="s">
        <v>61</v>
      </c>
      <c r="H153" s="214">
        <v>42529.430555555555</v>
      </c>
      <c r="I153" s="205">
        <f t="shared" si="26"/>
        <v>31.018749999995634</v>
      </c>
      <c r="J153" s="94">
        <f t="shared" si="27"/>
        <v>0.04861111111677019</v>
      </c>
      <c r="K153" s="95">
        <f t="shared" si="28"/>
        <v>1.1666666668024845</v>
      </c>
      <c r="L153" s="74">
        <v>50</v>
      </c>
      <c r="M153" s="74">
        <v>10</v>
      </c>
      <c r="N153" s="95">
        <f t="shared" si="29"/>
        <v>958.7083334449417</v>
      </c>
      <c r="O153" s="29"/>
    </row>
    <row r="154" spans="1:15" s="11" customFormat="1" ht="27">
      <c r="A154" s="74">
        <v>6</v>
      </c>
      <c r="B154" s="117">
        <v>42509</v>
      </c>
      <c r="C154" s="59" t="s">
        <v>137</v>
      </c>
      <c r="D154" s="81" t="s">
        <v>138</v>
      </c>
      <c r="E154" s="92">
        <v>42509.98611111111</v>
      </c>
      <c r="F154" s="219">
        <v>42510.006944444445</v>
      </c>
      <c r="G154" s="74" t="s">
        <v>61</v>
      </c>
      <c r="H154" s="171">
        <v>42527.620833333334</v>
      </c>
      <c r="I154" s="205">
        <f t="shared" si="26"/>
        <v>17.61388888888905</v>
      </c>
      <c r="J154" s="94">
        <f t="shared" si="27"/>
        <v>0.020833333335758653</v>
      </c>
      <c r="K154" s="95">
        <f t="shared" si="28"/>
        <v>0.5000000000582077</v>
      </c>
      <c r="L154" s="74">
        <v>30</v>
      </c>
      <c r="M154" s="74">
        <v>10</v>
      </c>
      <c r="N154" s="95">
        <f t="shared" si="29"/>
        <v>246.52500002869928</v>
      </c>
      <c r="O154" s="29"/>
    </row>
    <row r="155" spans="1:15" s="11" customFormat="1" ht="27">
      <c r="A155" s="74">
        <v>7</v>
      </c>
      <c r="B155" s="218">
        <v>42537</v>
      </c>
      <c r="C155" s="59" t="s">
        <v>176</v>
      </c>
      <c r="D155" s="97" t="s">
        <v>53</v>
      </c>
      <c r="E155" s="92">
        <v>42537.305555555555</v>
      </c>
      <c r="F155" s="219">
        <v>42537.430555555555</v>
      </c>
      <c r="G155" s="59" t="s">
        <v>177</v>
      </c>
      <c r="H155" s="219">
        <v>42537.430555555555</v>
      </c>
      <c r="I155" s="205">
        <f t="shared" si="26"/>
        <v>0</v>
      </c>
      <c r="J155" s="94">
        <f t="shared" si="27"/>
        <v>0.125</v>
      </c>
      <c r="K155" s="95">
        <f t="shared" si="28"/>
        <v>3</v>
      </c>
      <c r="L155" s="74">
        <v>30</v>
      </c>
      <c r="M155" s="74">
        <v>10</v>
      </c>
      <c r="N155" s="95">
        <f t="shared" si="29"/>
        <v>1479.15</v>
      </c>
      <c r="O155" s="29"/>
    </row>
    <row r="156" spans="1:15" s="11" customFormat="1" ht="27">
      <c r="A156" s="86">
        <v>8</v>
      </c>
      <c r="B156" s="177">
        <v>42547</v>
      </c>
      <c r="C156" s="59" t="s">
        <v>213</v>
      </c>
      <c r="D156" s="97" t="s">
        <v>214</v>
      </c>
      <c r="E156" s="92">
        <v>42547.958333333336</v>
      </c>
      <c r="F156" s="92">
        <v>42548.01180555556</v>
      </c>
      <c r="G156" s="74" t="s">
        <v>61</v>
      </c>
      <c r="H156" s="98">
        <v>42549.583333333336</v>
      </c>
      <c r="I156" s="205">
        <f t="shared" si="26"/>
        <v>1.5715277777781012</v>
      </c>
      <c r="J156" s="94">
        <f t="shared" si="27"/>
        <v>0.053472222221898846</v>
      </c>
      <c r="K156" s="95">
        <f t="shared" si="28"/>
        <v>1.2833333333255723</v>
      </c>
      <c r="L156" s="74">
        <v>30</v>
      </c>
      <c r="M156" s="74">
        <v>10</v>
      </c>
      <c r="N156" s="95">
        <f t="shared" si="29"/>
        <v>632.7474999961735</v>
      </c>
      <c r="O156" s="29"/>
    </row>
    <row r="157" spans="1:15" s="11" customFormat="1" ht="27">
      <c r="A157" s="86">
        <v>9</v>
      </c>
      <c r="B157" s="177">
        <v>42549</v>
      </c>
      <c r="C157" s="59" t="s">
        <v>222</v>
      </c>
      <c r="D157" s="97" t="s">
        <v>223</v>
      </c>
      <c r="E157" s="92">
        <v>42549.93402777778</v>
      </c>
      <c r="F157" s="92">
        <v>42549.96527777778</v>
      </c>
      <c r="G157" s="59" t="s">
        <v>224</v>
      </c>
      <c r="H157" s="98"/>
      <c r="I157" s="205">
        <f t="shared" si="26"/>
        <v>-42549.96527777778</v>
      </c>
      <c r="J157" s="94">
        <f t="shared" si="27"/>
        <v>0.03125</v>
      </c>
      <c r="K157" s="95">
        <f t="shared" si="28"/>
        <v>0.75</v>
      </c>
      <c r="L157" s="74">
        <v>30</v>
      </c>
      <c r="M157" s="74">
        <v>10</v>
      </c>
      <c r="N157" s="95">
        <f t="shared" si="29"/>
        <v>369.7875</v>
      </c>
      <c r="O157" s="29"/>
    </row>
    <row r="158" spans="1:15" s="11" customFormat="1" ht="13.5">
      <c r="A158" s="86"/>
      <c r="B158" s="218"/>
      <c r="C158" s="216"/>
      <c r="D158" s="97"/>
      <c r="E158" s="217"/>
      <c r="F158" s="219"/>
      <c r="G158" s="87"/>
      <c r="H158" s="295"/>
      <c r="I158" s="226"/>
      <c r="J158" s="94"/>
      <c r="K158" s="95"/>
      <c r="L158" s="74"/>
      <c r="M158" s="74"/>
      <c r="N158" s="95"/>
      <c r="O158" s="29"/>
    </row>
    <row r="159" spans="1:15" s="11" customFormat="1" ht="13.5">
      <c r="A159" s="86"/>
      <c r="B159" s="218"/>
      <c r="C159" s="216"/>
      <c r="D159" s="97"/>
      <c r="E159" s="217"/>
      <c r="F159" s="219"/>
      <c r="G159" s="87"/>
      <c r="H159" s="295"/>
      <c r="I159" s="226"/>
      <c r="J159" s="94"/>
      <c r="K159" s="95"/>
      <c r="L159" s="74"/>
      <c r="M159" s="74"/>
      <c r="N159" s="95"/>
      <c r="O159" s="29"/>
    </row>
    <row r="160" spans="1:15" s="11" customFormat="1" ht="15">
      <c r="A160" s="86"/>
      <c r="B160" s="218"/>
      <c r="C160" s="202"/>
      <c r="D160" s="188"/>
      <c r="E160" s="203"/>
      <c r="F160" s="219"/>
      <c r="G160" s="87"/>
      <c r="H160" s="295"/>
      <c r="I160" s="226"/>
      <c r="J160" s="94"/>
      <c r="K160" s="95"/>
      <c r="L160" s="74"/>
      <c r="M160" s="74"/>
      <c r="N160" s="95"/>
      <c r="O160" s="29"/>
    </row>
    <row r="161" spans="1:15" s="11" customFormat="1" ht="15">
      <c r="A161" s="204"/>
      <c r="B161" s="101"/>
      <c r="C161" s="202"/>
      <c r="D161" s="188"/>
      <c r="E161" s="203"/>
      <c r="F161" s="57"/>
      <c r="G161" s="87"/>
      <c r="H161" s="47"/>
      <c r="I161" s="75"/>
      <c r="J161" s="94"/>
      <c r="K161" s="95"/>
      <c r="L161" s="73"/>
      <c r="M161" s="73"/>
      <c r="N161" s="95"/>
      <c r="O161" s="29"/>
    </row>
    <row r="162" spans="1:15" s="11" customFormat="1" ht="13.5">
      <c r="A162" s="260" t="s">
        <v>16</v>
      </c>
      <c r="B162" s="261"/>
      <c r="C162" s="86"/>
      <c r="D162" s="74"/>
      <c r="E162" s="36"/>
      <c r="F162" s="56">
        <f>AVERAGE(J149:J153)</f>
        <v>0.030555555556202308</v>
      </c>
      <c r="G162" s="87"/>
      <c r="H162" s="37"/>
      <c r="I162" s="82">
        <f>AVERAGE(I149:I154)</f>
        <v>20.791666666666668</v>
      </c>
      <c r="J162" s="76"/>
      <c r="K162" s="77"/>
      <c r="L162" s="73"/>
      <c r="M162" s="73"/>
      <c r="N162" s="77">
        <f>SUM(N149:N154)</f>
        <v>3396.5666668898834</v>
      </c>
      <c r="O162" s="29"/>
    </row>
    <row r="163" spans="1:15" s="11" customFormat="1" ht="13.5">
      <c r="A163" s="73"/>
      <c r="B163" s="36"/>
      <c r="C163" s="86"/>
      <c r="D163" s="74"/>
      <c r="E163" s="36"/>
      <c r="F163" s="37"/>
      <c r="G163" s="87"/>
      <c r="H163" s="37"/>
      <c r="I163" s="82"/>
      <c r="J163" s="76"/>
      <c r="K163" s="77"/>
      <c r="L163" s="73"/>
      <c r="M163" s="73"/>
      <c r="N163" s="73"/>
      <c r="O163" s="29"/>
    </row>
    <row r="164" spans="1:15" s="11" customFormat="1" ht="13.5">
      <c r="A164" s="260" t="s">
        <v>15</v>
      </c>
      <c r="B164" s="261"/>
      <c r="C164" s="86"/>
      <c r="D164" s="74"/>
      <c r="E164" s="36"/>
      <c r="F164" s="56">
        <f>AVERAGE(F162,F145,F111,F94,F77,F62)</f>
        <v>0.08319609788355939</v>
      </c>
      <c r="G164" s="88"/>
      <c r="H164" s="56"/>
      <c r="I164" s="82" t="e">
        <f>AVERAGE(I162,I145,I111,I94,I77,I62)</f>
        <v>#VALUE!</v>
      </c>
      <c r="J164" s="76"/>
      <c r="K164" s="77"/>
      <c r="L164" s="73"/>
      <c r="M164" s="73"/>
      <c r="N164" s="77">
        <f>SUM(N162,N145,N111,N94,N77,N62)</f>
        <v>64633.86971623427</v>
      </c>
      <c r="O164" s="29"/>
    </row>
    <row r="165" spans="1:15" s="11" customFormat="1" ht="15">
      <c r="A165" s="29"/>
      <c r="B165" s="36"/>
      <c r="C165" s="30"/>
      <c r="D165" s="30"/>
      <c r="E165" s="37"/>
      <c r="F165" s="37"/>
      <c r="G165" s="61"/>
      <c r="H165" s="50"/>
      <c r="I165" s="46"/>
      <c r="J165" s="44"/>
      <c r="K165" s="45"/>
      <c r="L165" s="29"/>
      <c r="M165" s="29"/>
      <c r="N165" s="29"/>
      <c r="O165" s="29"/>
    </row>
    <row r="166" spans="1:15" s="11" customFormat="1" ht="15">
      <c r="A166" s="6"/>
      <c r="B166" s="36"/>
      <c r="C166" s="69"/>
      <c r="D166" s="69"/>
      <c r="E166" s="41"/>
      <c r="F166" s="41"/>
      <c r="G166" s="62"/>
      <c r="H166" s="51"/>
      <c r="I166" s="9"/>
      <c r="J166" s="7"/>
      <c r="K166" s="21"/>
      <c r="L166" s="6"/>
      <c r="M166" s="6"/>
      <c r="N166" s="6"/>
      <c r="O166" s="6"/>
    </row>
    <row r="167" spans="1:15" s="11" customFormat="1" ht="15">
      <c r="A167" s="6"/>
      <c r="B167" s="36"/>
      <c r="C167" s="69"/>
      <c r="D167" s="69"/>
      <c r="E167" s="41"/>
      <c r="F167" s="41"/>
      <c r="G167" s="62"/>
      <c r="H167" s="51"/>
      <c r="I167" s="9"/>
      <c r="J167" s="7"/>
      <c r="K167" s="21"/>
      <c r="L167" s="6"/>
      <c r="M167" s="6"/>
      <c r="N167" s="6"/>
      <c r="O167" s="6"/>
    </row>
    <row r="168" spans="1:15" s="11" customFormat="1" ht="15">
      <c r="A168" s="6"/>
      <c r="B168" s="36"/>
      <c r="C168" s="69"/>
      <c r="D168" s="25"/>
      <c r="E168" s="41"/>
      <c r="F168" s="41"/>
      <c r="G168" s="62"/>
      <c r="H168" s="51"/>
      <c r="I168" s="9"/>
      <c r="J168" s="7"/>
      <c r="K168" s="21"/>
      <c r="L168" s="6"/>
      <c r="M168" s="6"/>
      <c r="N168" s="6"/>
      <c r="O168" s="6"/>
    </row>
    <row r="169" spans="1:15" s="11" customFormat="1" ht="15">
      <c r="A169" s="6"/>
      <c r="B169" s="36"/>
      <c r="C169" s="69"/>
      <c r="D169" s="25"/>
      <c r="E169" s="41"/>
      <c r="F169" s="41"/>
      <c r="G169" s="62"/>
      <c r="H169" s="51"/>
      <c r="I169" s="9"/>
      <c r="J169" s="7"/>
      <c r="K169" s="21"/>
      <c r="L169" s="6"/>
      <c r="M169" s="6"/>
      <c r="N169" s="6"/>
      <c r="O169" s="6"/>
    </row>
    <row r="170" spans="1:15" s="11" customFormat="1" ht="13.5">
      <c r="A170" s="6"/>
      <c r="B170" s="37"/>
      <c r="C170" s="258"/>
      <c r="D170" s="259"/>
      <c r="E170" s="259"/>
      <c r="F170" s="259"/>
      <c r="G170" s="9"/>
      <c r="H170" s="51"/>
      <c r="I170" s="9"/>
      <c r="J170" s="7"/>
      <c r="K170" s="21"/>
      <c r="L170" s="6"/>
      <c r="M170" s="6"/>
      <c r="N170" s="6"/>
      <c r="O170" s="6"/>
    </row>
    <row r="171" spans="1:15" s="11" customFormat="1" ht="15">
      <c r="A171" s="6"/>
      <c r="B171" s="37"/>
      <c r="C171" s="69"/>
      <c r="D171" s="27"/>
      <c r="E171" s="42"/>
      <c r="F171" s="42"/>
      <c r="G171" s="63"/>
      <c r="H171" s="54"/>
      <c r="I171" s="12"/>
      <c r="J171" s="7"/>
      <c r="K171" s="21"/>
      <c r="L171" s="6"/>
      <c r="M171" s="6"/>
      <c r="N171" s="6"/>
      <c r="O171" s="6"/>
    </row>
    <row r="172" spans="1:15" s="11" customFormat="1" ht="15">
      <c r="A172" s="6"/>
      <c r="B172" s="37"/>
      <c r="C172" s="69"/>
      <c r="D172" s="27"/>
      <c r="E172" s="42"/>
      <c r="F172" s="42"/>
      <c r="G172" s="63"/>
      <c r="H172" s="54"/>
      <c r="I172" s="8"/>
      <c r="J172" s="7"/>
      <c r="K172" s="21"/>
      <c r="L172" s="6"/>
      <c r="M172" s="6"/>
      <c r="N172" s="6"/>
      <c r="O172" s="6"/>
    </row>
    <row r="173" spans="1:15" s="11" customFormat="1" ht="15">
      <c r="A173" s="6"/>
      <c r="B173" s="37"/>
      <c r="C173" s="69"/>
      <c r="D173" s="27"/>
      <c r="E173" s="42"/>
      <c r="F173" s="42"/>
      <c r="G173" s="63"/>
      <c r="H173" s="54"/>
      <c r="I173" s="8"/>
      <c r="J173" s="7"/>
      <c r="K173" s="21"/>
      <c r="L173" s="6"/>
      <c r="M173" s="6"/>
      <c r="N173" s="6"/>
      <c r="O173" s="6"/>
    </row>
    <row r="174" spans="1:15" s="11" customFormat="1" ht="15">
      <c r="A174" s="6"/>
      <c r="B174" s="37"/>
      <c r="C174" s="69"/>
      <c r="D174" s="27"/>
      <c r="E174" s="40"/>
      <c r="F174" s="40"/>
      <c r="G174" s="63"/>
      <c r="H174" s="54"/>
      <c r="I174" s="7"/>
      <c r="J174" s="7"/>
      <c r="K174" s="21"/>
      <c r="L174" s="6"/>
      <c r="M174" s="6"/>
      <c r="N174" s="6"/>
      <c r="O174" s="6"/>
    </row>
    <row r="175" spans="1:15" s="11" customFormat="1" ht="15">
      <c r="A175" s="6"/>
      <c r="B175" s="37"/>
      <c r="C175" s="69"/>
      <c r="D175" s="27"/>
      <c r="E175" s="40"/>
      <c r="F175" s="40"/>
      <c r="G175" s="63"/>
      <c r="H175" s="54"/>
      <c r="I175" s="7"/>
      <c r="J175" s="6"/>
      <c r="K175" s="21"/>
      <c r="L175" s="6"/>
      <c r="M175" s="6"/>
      <c r="N175" s="6"/>
      <c r="O175" s="6"/>
    </row>
    <row r="176" spans="1:15" s="11" customFormat="1" ht="15">
      <c r="A176" s="6"/>
      <c r="B176" s="37"/>
      <c r="C176" s="69"/>
      <c r="D176" s="27"/>
      <c r="E176" s="40"/>
      <c r="F176" s="40"/>
      <c r="G176" s="63"/>
      <c r="H176" s="54"/>
      <c r="I176" s="7"/>
      <c r="J176" s="6"/>
      <c r="K176" s="21"/>
      <c r="L176" s="6"/>
      <c r="M176" s="6"/>
      <c r="N176" s="6"/>
      <c r="O176" s="6"/>
    </row>
    <row r="177" spans="2:11" s="11" customFormat="1" ht="15">
      <c r="B177" s="31"/>
      <c r="C177" s="65"/>
      <c r="D177" s="26"/>
      <c r="E177" s="38"/>
      <c r="F177" s="38"/>
      <c r="G177" s="64"/>
      <c r="H177" s="55"/>
      <c r="I177" s="10"/>
      <c r="K177" s="22"/>
    </row>
    <row r="178" spans="2:11" s="11" customFormat="1" ht="15">
      <c r="B178" s="31"/>
      <c r="C178" s="65"/>
      <c r="D178" s="26"/>
      <c r="E178" s="38"/>
      <c r="F178" s="38"/>
      <c r="G178" s="64"/>
      <c r="H178" s="55"/>
      <c r="I178" s="10"/>
      <c r="K178" s="22"/>
    </row>
    <row r="179" spans="2:11" s="11" customFormat="1" ht="15">
      <c r="B179" s="31"/>
      <c r="C179" s="65"/>
      <c r="D179" s="26"/>
      <c r="E179" s="38"/>
      <c r="F179" s="38"/>
      <c r="G179" s="64"/>
      <c r="H179" s="55"/>
      <c r="I179" s="10"/>
      <c r="K179" s="22"/>
    </row>
    <row r="180" spans="2:11" s="11" customFormat="1" ht="15">
      <c r="B180" s="31"/>
      <c r="C180" s="65"/>
      <c r="D180" s="26"/>
      <c r="E180" s="38"/>
      <c r="F180" s="38"/>
      <c r="G180" s="64"/>
      <c r="H180" s="55"/>
      <c r="I180" s="10"/>
      <c r="K180" s="22"/>
    </row>
    <row r="181" spans="2:11" s="11" customFormat="1" ht="15">
      <c r="B181" s="31"/>
      <c r="C181" s="65"/>
      <c r="D181" s="26"/>
      <c r="E181" s="38"/>
      <c r="F181" s="38"/>
      <c r="G181" s="64"/>
      <c r="H181" s="55"/>
      <c r="I181" s="10"/>
      <c r="K181" s="22"/>
    </row>
    <row r="182" spans="2:11" s="11" customFormat="1" ht="15">
      <c r="B182" s="31"/>
      <c r="C182" s="65"/>
      <c r="D182" s="26"/>
      <c r="E182" s="38"/>
      <c r="F182" s="38"/>
      <c r="G182" s="64"/>
      <c r="H182" s="55"/>
      <c r="I182" s="10"/>
      <c r="K182" s="22"/>
    </row>
    <row r="183" spans="2:11" s="11" customFormat="1" ht="15">
      <c r="B183" s="31"/>
      <c r="C183" s="65"/>
      <c r="D183" s="26"/>
      <c r="E183" s="38"/>
      <c r="F183" s="38"/>
      <c r="G183" s="64"/>
      <c r="H183" s="55"/>
      <c r="I183" s="10"/>
      <c r="K183" s="22"/>
    </row>
    <row r="184" spans="2:11" s="11" customFormat="1" ht="15">
      <c r="B184" s="31"/>
      <c r="C184" s="65"/>
      <c r="D184" s="26"/>
      <c r="E184" s="38"/>
      <c r="F184" s="38"/>
      <c r="G184" s="64"/>
      <c r="H184" s="55"/>
      <c r="I184" s="10"/>
      <c r="K184" s="22"/>
    </row>
    <row r="185" spans="2:11" s="11" customFormat="1" ht="15">
      <c r="B185" s="31"/>
      <c r="C185" s="65"/>
      <c r="D185" s="26"/>
      <c r="E185" s="38"/>
      <c r="F185" s="38"/>
      <c r="G185" s="64"/>
      <c r="H185" s="55"/>
      <c r="I185" s="10"/>
      <c r="K185" s="22"/>
    </row>
    <row r="186" spans="2:11" s="11" customFormat="1" ht="15">
      <c r="B186" s="31"/>
      <c r="C186" s="65"/>
      <c r="D186" s="26"/>
      <c r="E186" s="38"/>
      <c r="F186" s="38"/>
      <c r="G186" s="64"/>
      <c r="H186" s="55"/>
      <c r="I186" s="10"/>
      <c r="K186" s="22"/>
    </row>
    <row r="187" spans="2:11" s="11" customFormat="1" ht="15">
      <c r="B187" s="31"/>
      <c r="C187" s="65"/>
      <c r="D187" s="26"/>
      <c r="E187" s="38"/>
      <c r="F187" s="38"/>
      <c r="G187" s="64"/>
      <c r="H187" s="55"/>
      <c r="I187" s="10"/>
      <c r="K187" s="22"/>
    </row>
    <row r="188" spans="2:11" s="11" customFormat="1" ht="15">
      <c r="B188" s="31"/>
      <c r="C188" s="65"/>
      <c r="D188" s="26"/>
      <c r="E188" s="38"/>
      <c r="F188" s="38"/>
      <c r="G188" s="64"/>
      <c r="H188" s="55"/>
      <c r="I188" s="10"/>
      <c r="K188" s="22"/>
    </row>
    <row r="189" spans="2:11" s="11" customFormat="1" ht="15">
      <c r="B189" s="31"/>
      <c r="C189" s="65"/>
      <c r="D189" s="26"/>
      <c r="E189" s="38"/>
      <c r="F189" s="38"/>
      <c r="G189" s="64"/>
      <c r="H189" s="55"/>
      <c r="I189" s="10"/>
      <c r="K189" s="22"/>
    </row>
    <row r="190" spans="2:11" s="11" customFormat="1" ht="15">
      <c r="B190" s="31"/>
      <c r="C190" s="65"/>
      <c r="D190" s="26"/>
      <c r="E190" s="38"/>
      <c r="F190" s="38"/>
      <c r="G190" s="64"/>
      <c r="H190" s="55"/>
      <c r="I190" s="10"/>
      <c r="K190" s="22"/>
    </row>
    <row r="191" spans="2:11" s="11" customFormat="1" ht="15">
      <c r="B191" s="31"/>
      <c r="C191" s="65"/>
      <c r="D191" s="26"/>
      <c r="E191" s="38"/>
      <c r="F191" s="38"/>
      <c r="G191" s="64"/>
      <c r="H191" s="55"/>
      <c r="I191" s="10"/>
      <c r="K191" s="22"/>
    </row>
    <row r="192" spans="2:11" s="11" customFormat="1" ht="15">
      <c r="B192" s="31"/>
      <c r="C192" s="65"/>
      <c r="D192" s="26"/>
      <c r="E192" s="38"/>
      <c r="F192" s="38"/>
      <c r="G192" s="64"/>
      <c r="H192" s="55"/>
      <c r="I192" s="10"/>
      <c r="K192" s="22"/>
    </row>
    <row r="193" spans="2:11" s="11" customFormat="1" ht="15">
      <c r="B193" s="31"/>
      <c r="C193" s="65"/>
      <c r="D193" s="26"/>
      <c r="E193" s="38"/>
      <c r="F193" s="38"/>
      <c r="G193" s="64"/>
      <c r="H193" s="55"/>
      <c r="I193" s="10"/>
      <c r="K193" s="22"/>
    </row>
    <row r="194" spans="2:11" s="11" customFormat="1" ht="15">
      <c r="B194" s="31"/>
      <c r="C194" s="65"/>
      <c r="D194" s="26"/>
      <c r="E194" s="38"/>
      <c r="F194" s="38"/>
      <c r="G194" s="64"/>
      <c r="H194" s="55"/>
      <c r="I194" s="10"/>
      <c r="K194" s="22"/>
    </row>
    <row r="195" spans="2:11" s="11" customFormat="1" ht="15">
      <c r="B195" s="31"/>
      <c r="C195" s="65"/>
      <c r="D195" s="26"/>
      <c r="E195" s="38"/>
      <c r="F195" s="38"/>
      <c r="G195" s="64"/>
      <c r="H195" s="55"/>
      <c r="I195" s="10"/>
      <c r="K195" s="22"/>
    </row>
    <row r="196" spans="2:11" s="11" customFormat="1" ht="15">
      <c r="B196" s="31"/>
      <c r="C196" s="65"/>
      <c r="D196" s="26"/>
      <c r="E196" s="38"/>
      <c r="F196" s="38"/>
      <c r="G196" s="64"/>
      <c r="H196" s="55"/>
      <c r="I196" s="10"/>
      <c r="K196" s="22"/>
    </row>
    <row r="197" spans="2:11" s="11" customFormat="1" ht="15">
      <c r="B197" s="31"/>
      <c r="C197" s="65"/>
      <c r="D197" s="26"/>
      <c r="E197" s="38"/>
      <c r="F197" s="38"/>
      <c r="G197" s="64"/>
      <c r="H197" s="55"/>
      <c r="I197" s="10"/>
      <c r="K197" s="22"/>
    </row>
    <row r="198" spans="2:11" s="11" customFormat="1" ht="15">
      <c r="B198" s="31"/>
      <c r="C198" s="65"/>
      <c r="D198" s="26"/>
      <c r="E198" s="38"/>
      <c r="F198" s="38"/>
      <c r="G198" s="64"/>
      <c r="H198" s="55"/>
      <c r="I198" s="10"/>
      <c r="K198" s="22"/>
    </row>
    <row r="199" spans="2:11" s="11" customFormat="1" ht="15">
      <c r="B199" s="31"/>
      <c r="C199" s="65"/>
      <c r="D199" s="26"/>
      <c r="E199" s="38"/>
      <c r="F199" s="38"/>
      <c r="G199" s="64"/>
      <c r="H199" s="55"/>
      <c r="I199" s="10"/>
      <c r="K199" s="22"/>
    </row>
    <row r="200" spans="2:11" s="11" customFormat="1" ht="15">
      <c r="B200" s="31"/>
      <c r="C200" s="65"/>
      <c r="D200" s="26"/>
      <c r="E200" s="38"/>
      <c r="F200" s="38"/>
      <c r="G200" s="64"/>
      <c r="H200" s="55"/>
      <c r="I200" s="10"/>
      <c r="K200" s="22"/>
    </row>
    <row r="201" spans="2:11" s="11" customFormat="1" ht="15">
      <c r="B201" s="31"/>
      <c r="C201" s="65"/>
      <c r="D201" s="26"/>
      <c r="E201" s="38"/>
      <c r="F201" s="38"/>
      <c r="G201" s="64"/>
      <c r="H201" s="55"/>
      <c r="I201" s="10"/>
      <c r="K201" s="22"/>
    </row>
    <row r="202" spans="2:11" s="11" customFormat="1" ht="15">
      <c r="B202" s="31"/>
      <c r="C202" s="65"/>
      <c r="D202" s="26"/>
      <c r="E202" s="38"/>
      <c r="F202" s="38"/>
      <c r="G202" s="64"/>
      <c r="H202" s="55"/>
      <c r="I202" s="10"/>
      <c r="K202" s="22"/>
    </row>
    <row r="203" spans="2:11" s="11" customFormat="1" ht="15">
      <c r="B203" s="31"/>
      <c r="C203" s="65"/>
      <c r="D203" s="26"/>
      <c r="E203" s="38"/>
      <c r="F203" s="38"/>
      <c r="G203" s="64"/>
      <c r="H203" s="55"/>
      <c r="I203" s="10"/>
      <c r="K203" s="22"/>
    </row>
    <row r="204" spans="2:11" s="11" customFormat="1" ht="15">
      <c r="B204" s="31"/>
      <c r="C204" s="65"/>
      <c r="D204" s="26"/>
      <c r="E204" s="38"/>
      <c r="F204" s="38"/>
      <c r="G204" s="64"/>
      <c r="H204" s="55"/>
      <c r="I204" s="10"/>
      <c r="K204" s="22"/>
    </row>
    <row r="205" spans="2:11" s="11" customFormat="1" ht="15">
      <c r="B205" s="31"/>
      <c r="C205" s="65"/>
      <c r="D205" s="26"/>
      <c r="E205" s="38"/>
      <c r="F205" s="38"/>
      <c r="G205" s="64"/>
      <c r="H205" s="55"/>
      <c r="I205" s="10"/>
      <c r="K205" s="22"/>
    </row>
    <row r="206" spans="2:11" s="11" customFormat="1" ht="15">
      <c r="B206" s="31"/>
      <c r="C206" s="65"/>
      <c r="D206" s="26"/>
      <c r="E206" s="38"/>
      <c r="F206" s="38"/>
      <c r="G206" s="64"/>
      <c r="H206" s="55"/>
      <c r="I206" s="10"/>
      <c r="K206" s="22"/>
    </row>
    <row r="207" spans="2:11" s="11" customFormat="1" ht="15">
      <c r="B207" s="31"/>
      <c r="C207" s="65"/>
      <c r="D207" s="26"/>
      <c r="E207" s="38"/>
      <c r="F207" s="38"/>
      <c r="G207" s="64"/>
      <c r="H207" s="55"/>
      <c r="I207" s="10"/>
      <c r="K207" s="22"/>
    </row>
    <row r="208" spans="2:11" s="11" customFormat="1" ht="15">
      <c r="B208" s="31"/>
      <c r="C208" s="65"/>
      <c r="D208" s="26"/>
      <c r="E208" s="38"/>
      <c r="F208" s="38"/>
      <c r="G208" s="64"/>
      <c r="H208" s="55"/>
      <c r="I208" s="10"/>
      <c r="K208" s="22"/>
    </row>
    <row r="209" spans="2:11" s="11" customFormat="1" ht="15">
      <c r="B209" s="31"/>
      <c r="C209" s="65"/>
      <c r="D209" s="26"/>
      <c r="E209" s="38"/>
      <c r="F209" s="38"/>
      <c r="G209" s="64"/>
      <c r="H209" s="55"/>
      <c r="I209" s="10"/>
      <c r="K209" s="22"/>
    </row>
    <row r="210" spans="2:11" s="11" customFormat="1" ht="15">
      <c r="B210" s="31"/>
      <c r="C210" s="65"/>
      <c r="D210" s="26"/>
      <c r="E210" s="38"/>
      <c r="F210" s="38"/>
      <c r="G210" s="64"/>
      <c r="H210" s="55"/>
      <c r="I210" s="10"/>
      <c r="K210" s="22"/>
    </row>
    <row r="211" spans="2:11" s="11" customFormat="1" ht="15">
      <c r="B211" s="31"/>
      <c r="C211" s="65"/>
      <c r="D211" s="26"/>
      <c r="E211" s="38"/>
      <c r="F211" s="38"/>
      <c r="G211" s="64"/>
      <c r="H211" s="55"/>
      <c r="I211" s="10"/>
      <c r="K211" s="22"/>
    </row>
    <row r="212" spans="2:11" s="11" customFormat="1" ht="15">
      <c r="B212" s="31"/>
      <c r="C212" s="65"/>
      <c r="D212" s="26"/>
      <c r="E212" s="38"/>
      <c r="F212" s="38"/>
      <c r="G212" s="64"/>
      <c r="H212" s="55"/>
      <c r="I212" s="10"/>
      <c r="K212" s="22"/>
    </row>
    <row r="213" spans="2:11" s="11" customFormat="1" ht="15">
      <c r="B213" s="31"/>
      <c r="C213" s="65"/>
      <c r="D213" s="26"/>
      <c r="E213" s="38"/>
      <c r="F213" s="38"/>
      <c r="G213" s="64"/>
      <c r="H213" s="55"/>
      <c r="I213" s="10"/>
      <c r="K213" s="22"/>
    </row>
    <row r="214" spans="2:11" s="11" customFormat="1" ht="15">
      <c r="B214" s="31"/>
      <c r="C214" s="65"/>
      <c r="D214" s="26"/>
      <c r="E214" s="38"/>
      <c r="F214" s="38"/>
      <c r="G214" s="64"/>
      <c r="H214" s="55"/>
      <c r="I214" s="10"/>
      <c r="K214" s="22"/>
    </row>
    <row r="215" spans="2:11" s="11" customFormat="1" ht="15">
      <c r="B215" s="31"/>
      <c r="C215" s="65"/>
      <c r="D215" s="26"/>
      <c r="E215" s="38"/>
      <c r="F215" s="38"/>
      <c r="G215" s="64"/>
      <c r="H215" s="55"/>
      <c r="I215" s="10"/>
      <c r="K215" s="22"/>
    </row>
    <row r="216" spans="2:11" s="11" customFormat="1" ht="15">
      <c r="B216" s="31"/>
      <c r="C216" s="65"/>
      <c r="D216" s="26"/>
      <c r="E216" s="38"/>
      <c r="F216" s="38"/>
      <c r="G216" s="64"/>
      <c r="H216" s="55"/>
      <c r="I216" s="10"/>
      <c r="K216" s="22"/>
    </row>
    <row r="217" spans="2:11" s="11" customFormat="1" ht="15">
      <c r="B217" s="31"/>
      <c r="C217" s="65"/>
      <c r="D217" s="26"/>
      <c r="E217" s="38"/>
      <c r="F217" s="38"/>
      <c r="G217" s="64"/>
      <c r="H217" s="55"/>
      <c r="I217" s="10"/>
      <c r="K217" s="22"/>
    </row>
    <row r="218" spans="2:11" s="11" customFormat="1" ht="15">
      <c r="B218" s="31"/>
      <c r="C218" s="65"/>
      <c r="D218" s="26"/>
      <c r="E218" s="38"/>
      <c r="F218" s="38"/>
      <c r="G218" s="64"/>
      <c r="H218" s="55"/>
      <c r="I218" s="10"/>
      <c r="K218" s="22"/>
    </row>
    <row r="219" spans="2:11" s="11" customFormat="1" ht="15">
      <c r="B219" s="31"/>
      <c r="C219" s="65"/>
      <c r="D219" s="26"/>
      <c r="E219" s="38"/>
      <c r="F219" s="38"/>
      <c r="G219" s="64"/>
      <c r="H219" s="55"/>
      <c r="I219" s="10"/>
      <c r="K219" s="22"/>
    </row>
    <row r="220" spans="2:11" s="11" customFormat="1" ht="15">
      <c r="B220" s="31"/>
      <c r="C220" s="65"/>
      <c r="D220" s="26"/>
      <c r="E220" s="38"/>
      <c r="F220" s="38"/>
      <c r="G220" s="64"/>
      <c r="H220" s="55"/>
      <c r="I220" s="10"/>
      <c r="K220" s="22"/>
    </row>
  </sheetData>
  <sheetProtection/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5"/>
  <sheetViews>
    <sheetView zoomScale="90" zoomScaleNormal="90" zoomScalePageLayoutView="0" workbookViewId="0" topLeftCell="A28">
      <selection activeCell="O43" sqref="O43"/>
    </sheetView>
  </sheetViews>
  <sheetFormatPr defaultColWidth="9.125" defaultRowHeight="12.75"/>
  <cols>
    <col min="1" max="1" width="5.625" style="390" customWidth="1"/>
    <col min="2" max="2" width="15.50390625" style="321" customWidth="1"/>
    <col min="3" max="3" width="33.625" style="322" customWidth="1"/>
    <col min="4" max="4" width="29.50390625" style="387" customWidth="1"/>
    <col min="5" max="5" width="22.375" style="323" customWidth="1"/>
    <col min="6" max="6" width="18.375" style="323" customWidth="1"/>
    <col min="7" max="7" width="30.375" style="324" customWidth="1"/>
    <col min="8" max="8" width="11.50390625" style="402" customWidth="1"/>
    <col min="9" max="16384" width="9.125" style="390" customWidth="1"/>
  </cols>
  <sheetData>
    <row r="1" spans="1:8" ht="15">
      <c r="A1" s="419" t="s">
        <v>28</v>
      </c>
      <c r="B1" s="420"/>
      <c r="C1" s="420"/>
      <c r="D1" s="420"/>
      <c r="E1" s="420"/>
      <c r="F1" s="420"/>
      <c r="G1" s="420"/>
      <c r="H1" s="420"/>
    </row>
    <row r="2" spans="1:8" ht="15">
      <c r="A2" s="391"/>
      <c r="B2" s="392"/>
      <c r="C2" s="388"/>
      <c r="D2" s="388"/>
      <c r="E2" s="388"/>
      <c r="F2" s="388"/>
      <c r="G2" s="388"/>
      <c r="H2" s="403"/>
    </row>
    <row r="3" spans="1:8" ht="18.75" customHeight="1">
      <c r="A3" s="424" t="s">
        <v>0</v>
      </c>
      <c r="B3" s="425" t="s">
        <v>1</v>
      </c>
      <c r="C3" s="325" t="s">
        <v>2</v>
      </c>
      <c r="D3" s="424" t="s">
        <v>232</v>
      </c>
      <c r="E3" s="426" t="s">
        <v>7</v>
      </c>
      <c r="F3" s="426"/>
      <c r="G3" s="424" t="s">
        <v>8</v>
      </c>
      <c r="H3" s="418" t="s">
        <v>23</v>
      </c>
    </row>
    <row r="4" spans="1:118" ht="15">
      <c r="A4" s="424"/>
      <c r="B4" s="425"/>
      <c r="C4" s="325" t="s">
        <v>3</v>
      </c>
      <c r="D4" s="424"/>
      <c r="E4" s="293" t="s">
        <v>10</v>
      </c>
      <c r="F4" s="293" t="s">
        <v>11</v>
      </c>
      <c r="G4" s="424"/>
      <c r="H4" s="418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</row>
    <row r="5" spans="1:114" s="395" customFormat="1" ht="29.25" customHeight="1">
      <c r="A5" s="421" t="s">
        <v>29</v>
      </c>
      <c r="B5" s="422"/>
      <c r="C5" s="422"/>
      <c r="D5" s="422"/>
      <c r="E5" s="422"/>
      <c r="F5" s="422"/>
      <c r="G5" s="422"/>
      <c r="H5" s="423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  <c r="CZ5" s="394"/>
      <c r="DA5" s="394"/>
      <c r="DB5" s="394"/>
      <c r="DC5" s="394"/>
      <c r="DD5" s="394"/>
      <c r="DE5" s="394"/>
      <c r="DF5" s="394"/>
      <c r="DG5" s="394"/>
      <c r="DH5" s="394"/>
      <c r="DI5" s="394"/>
      <c r="DJ5" s="394"/>
    </row>
    <row r="6" spans="1:8" ht="13.5">
      <c r="A6" s="326">
        <v>1</v>
      </c>
      <c r="B6" s="327">
        <v>42463</v>
      </c>
      <c r="C6" s="328" t="s">
        <v>25</v>
      </c>
      <c r="D6" s="328" t="s">
        <v>26</v>
      </c>
      <c r="E6" s="329">
        <v>42463.708333333336</v>
      </c>
      <c r="F6" s="330">
        <v>42463.74652777778</v>
      </c>
      <c r="G6" s="223" t="s">
        <v>24</v>
      </c>
      <c r="H6" s="404">
        <v>90.39250000191329</v>
      </c>
    </row>
    <row r="7" spans="1:8" ht="13.5">
      <c r="A7" s="326">
        <v>2</v>
      </c>
      <c r="B7" s="327">
        <v>42463</v>
      </c>
      <c r="C7" s="331" t="s">
        <v>27</v>
      </c>
      <c r="D7" s="331" t="s">
        <v>233</v>
      </c>
      <c r="E7" s="329">
        <v>42463.02569444444</v>
      </c>
      <c r="F7" s="329">
        <v>42463.05138888889</v>
      </c>
      <c r="G7" s="223" t="s">
        <v>24</v>
      </c>
      <c r="H7" s="404">
        <v>304.0475000440056</v>
      </c>
    </row>
    <row r="8" spans="1:8" ht="27">
      <c r="A8" s="326">
        <v>3</v>
      </c>
      <c r="B8" s="327">
        <v>42470</v>
      </c>
      <c r="C8" s="331" t="s">
        <v>56</v>
      </c>
      <c r="D8" s="331" t="s">
        <v>57</v>
      </c>
      <c r="E8" s="329">
        <v>42470.38402777778</v>
      </c>
      <c r="F8" s="330">
        <v>42470.40625</v>
      </c>
      <c r="G8" s="328" t="s">
        <v>61</v>
      </c>
      <c r="H8" s="405">
        <v>262.95999999617345</v>
      </c>
    </row>
    <row r="9" spans="1:8" ht="27">
      <c r="A9" s="326">
        <v>4</v>
      </c>
      <c r="B9" s="327">
        <v>42470</v>
      </c>
      <c r="C9" s="331" t="s">
        <v>42</v>
      </c>
      <c r="D9" s="331" t="s">
        <v>43</v>
      </c>
      <c r="E9" s="329">
        <v>42470.38402777778</v>
      </c>
      <c r="F9" s="330">
        <v>42470.41736111111</v>
      </c>
      <c r="G9" s="328" t="s">
        <v>61</v>
      </c>
      <c r="H9" s="405">
        <v>236.66399999655607</v>
      </c>
    </row>
    <row r="10" spans="1:8" ht="13.5">
      <c r="A10" s="326">
        <v>5</v>
      </c>
      <c r="B10" s="327">
        <v>42470</v>
      </c>
      <c r="C10" s="331" t="s">
        <v>44</v>
      </c>
      <c r="D10" s="331" t="s">
        <v>45</v>
      </c>
      <c r="E10" s="332">
        <v>42470.552777777775</v>
      </c>
      <c r="F10" s="330">
        <v>42470.6</v>
      </c>
      <c r="G10" s="328" t="s">
        <v>61</v>
      </c>
      <c r="H10" s="406">
        <v>1341.0960000321431</v>
      </c>
    </row>
    <row r="11" spans="1:8" ht="13.5">
      <c r="A11" s="326">
        <v>6</v>
      </c>
      <c r="B11" s="327">
        <v>42470</v>
      </c>
      <c r="C11" s="331" t="s">
        <v>46</v>
      </c>
      <c r="D11" s="331" t="s">
        <v>47</v>
      </c>
      <c r="E11" s="332">
        <v>42470.552777777775</v>
      </c>
      <c r="F11" s="330">
        <v>42470.64375</v>
      </c>
      <c r="G11" s="328" t="s">
        <v>66</v>
      </c>
      <c r="H11" s="406">
        <v>64.5895500039031</v>
      </c>
    </row>
    <row r="12" spans="1:9" s="397" customFormat="1" ht="13.5">
      <c r="A12" s="326">
        <v>7</v>
      </c>
      <c r="B12" s="327">
        <v>42470</v>
      </c>
      <c r="C12" s="328" t="s">
        <v>48</v>
      </c>
      <c r="D12" s="331" t="s">
        <v>49</v>
      </c>
      <c r="E12" s="333">
        <v>42470.552777777775</v>
      </c>
      <c r="F12" s="334">
        <v>42470.788194444445</v>
      </c>
      <c r="G12" s="328" t="s">
        <v>61</v>
      </c>
      <c r="H12" s="407">
        <v>2228.586000032143</v>
      </c>
      <c r="I12" s="396"/>
    </row>
    <row r="13" spans="1:8" s="397" customFormat="1" ht="13.5">
      <c r="A13" s="326">
        <v>8</v>
      </c>
      <c r="B13" s="327">
        <v>42470</v>
      </c>
      <c r="C13" s="331" t="s">
        <v>60</v>
      </c>
      <c r="D13" s="331" t="s">
        <v>51</v>
      </c>
      <c r="E13" s="332">
        <v>42470.63055555556</v>
      </c>
      <c r="F13" s="330">
        <v>42470.67361111111</v>
      </c>
      <c r="G13" s="328" t="s">
        <v>61</v>
      </c>
      <c r="H13" s="406">
        <v>509.4849999387749</v>
      </c>
    </row>
    <row r="14" spans="1:8" s="397" customFormat="1" ht="13.5">
      <c r="A14" s="326">
        <v>9</v>
      </c>
      <c r="B14" s="327">
        <v>42470</v>
      </c>
      <c r="C14" s="331" t="s">
        <v>52</v>
      </c>
      <c r="D14" s="389" t="s">
        <v>53</v>
      </c>
      <c r="E14" s="332">
        <v>42470.625</v>
      </c>
      <c r="F14" s="330">
        <v>42470.77222222222</v>
      </c>
      <c r="G14" s="328" t="s">
        <v>62</v>
      </c>
      <c r="H14" s="406">
        <v>0</v>
      </c>
    </row>
    <row r="15" spans="1:8" s="397" customFormat="1" ht="13.5">
      <c r="A15" s="326">
        <v>10</v>
      </c>
      <c r="B15" s="327">
        <v>42470</v>
      </c>
      <c r="C15" s="331" t="s">
        <v>58</v>
      </c>
      <c r="D15" s="389" t="s">
        <v>59</v>
      </c>
      <c r="E15" s="329">
        <v>42470.79513888889</v>
      </c>
      <c r="F15" s="330">
        <v>42470.816666666666</v>
      </c>
      <c r="G15" s="328" t="s">
        <v>63</v>
      </c>
      <c r="H15" s="405">
        <v>101.89699998775497</v>
      </c>
    </row>
    <row r="16" spans="1:8" s="397" customFormat="1" ht="13.5">
      <c r="A16" s="326">
        <v>12</v>
      </c>
      <c r="B16" s="401">
        <v>42475</v>
      </c>
      <c r="C16" s="328" t="s">
        <v>67</v>
      </c>
      <c r="D16" s="331" t="s">
        <v>68</v>
      </c>
      <c r="E16" s="329">
        <v>42475.4375</v>
      </c>
      <c r="F16" s="337">
        <v>42475.461805555555</v>
      </c>
      <c r="G16" s="328" t="s">
        <v>61</v>
      </c>
      <c r="H16" s="408">
        <v>575.2249999808671</v>
      </c>
    </row>
    <row r="17" spans="1:9" s="397" customFormat="1" ht="13.5">
      <c r="A17" s="326">
        <v>13</v>
      </c>
      <c r="B17" s="401">
        <v>42475</v>
      </c>
      <c r="C17" s="328" t="s">
        <v>69</v>
      </c>
      <c r="D17" s="331" t="s">
        <v>70</v>
      </c>
      <c r="E17" s="329">
        <v>42475.4375</v>
      </c>
      <c r="F17" s="337">
        <v>42475.479166666664</v>
      </c>
      <c r="G17" s="328" t="s">
        <v>61</v>
      </c>
      <c r="H17" s="408">
        <v>690.269999959821</v>
      </c>
      <c r="I17" s="398"/>
    </row>
    <row r="18" spans="1:9" s="397" customFormat="1" ht="30.75">
      <c r="A18" s="326">
        <v>14</v>
      </c>
      <c r="B18" s="338">
        <v>42477</v>
      </c>
      <c r="C18" s="339" t="s">
        <v>71</v>
      </c>
      <c r="D18" s="340" t="s">
        <v>98</v>
      </c>
      <c r="E18" s="341">
        <v>42477.606944444444</v>
      </c>
      <c r="F18" s="342">
        <v>42477.61944444444</v>
      </c>
      <c r="G18" s="328" t="s">
        <v>61</v>
      </c>
      <c r="H18" s="408">
        <v>59.16599998622434</v>
      </c>
      <c r="I18" s="398"/>
    </row>
    <row r="19" spans="1:8" s="397" customFormat="1" ht="15">
      <c r="A19" s="326">
        <v>15</v>
      </c>
      <c r="B19" s="291">
        <v>42479</v>
      </c>
      <c r="C19" s="339" t="s">
        <v>72</v>
      </c>
      <c r="D19" s="340" t="s">
        <v>88</v>
      </c>
      <c r="E19" s="341">
        <v>42479.493055555555</v>
      </c>
      <c r="F19" s="293">
        <v>42479.52569444444</v>
      </c>
      <c r="G19" s="223" t="s">
        <v>87</v>
      </c>
      <c r="H19" s="406">
        <v>386.22249996747416</v>
      </c>
    </row>
    <row r="20" spans="1:9" s="397" customFormat="1" ht="15">
      <c r="A20" s="326">
        <v>16</v>
      </c>
      <c r="B20" s="344">
        <v>42481</v>
      </c>
      <c r="C20" s="345" t="s">
        <v>73</v>
      </c>
      <c r="D20" s="339" t="s">
        <v>74</v>
      </c>
      <c r="E20" s="341">
        <v>42481.381944444445</v>
      </c>
      <c r="F20" s="293">
        <v>42481.430555555555</v>
      </c>
      <c r="G20" s="328" t="s">
        <v>61</v>
      </c>
      <c r="H20" s="406">
        <v>1725.6749999426015</v>
      </c>
      <c r="I20" s="398"/>
    </row>
    <row r="21" spans="1:9" s="397" customFormat="1" ht="15">
      <c r="A21" s="326">
        <v>17</v>
      </c>
      <c r="B21" s="344">
        <v>42481</v>
      </c>
      <c r="C21" s="339" t="s">
        <v>75</v>
      </c>
      <c r="D21" s="340" t="s">
        <v>76</v>
      </c>
      <c r="E21" s="341">
        <v>42481.407638888886</v>
      </c>
      <c r="F21" s="293">
        <v>42481.45416666667</v>
      </c>
      <c r="G21" s="328" t="s">
        <v>61</v>
      </c>
      <c r="H21" s="406">
        <v>660.6870000872458</v>
      </c>
      <c r="I21" s="398"/>
    </row>
    <row r="22" spans="1:9" s="397" customFormat="1" ht="13.5">
      <c r="A22" s="326">
        <v>18</v>
      </c>
      <c r="B22" s="344">
        <v>42489</v>
      </c>
      <c r="C22" s="331" t="s">
        <v>99</v>
      </c>
      <c r="D22" s="331" t="s">
        <v>100</v>
      </c>
      <c r="E22" s="329">
        <v>42489.118055555555</v>
      </c>
      <c r="F22" s="337">
        <v>42489.17361111111</v>
      </c>
      <c r="G22" s="328" t="s">
        <v>106</v>
      </c>
      <c r="H22" s="406">
        <v>43.826666666028906</v>
      </c>
      <c r="I22" s="398"/>
    </row>
    <row r="23" spans="1:8" s="397" customFormat="1" ht="27">
      <c r="A23" s="326">
        <v>19</v>
      </c>
      <c r="B23" s="344">
        <v>42495</v>
      </c>
      <c r="C23" s="331" t="s">
        <v>111</v>
      </c>
      <c r="D23" s="331" t="s">
        <v>107</v>
      </c>
      <c r="E23" s="329">
        <v>42495.57638888889</v>
      </c>
      <c r="F23" s="346">
        <v>42495.694444444445</v>
      </c>
      <c r="G23" s="347" t="s">
        <v>108</v>
      </c>
      <c r="H23" s="406">
        <v>698.4874999952168</v>
      </c>
    </row>
    <row r="24" spans="1:8" s="397" customFormat="1" ht="27">
      <c r="A24" s="326">
        <v>20</v>
      </c>
      <c r="B24" s="344">
        <v>42495</v>
      </c>
      <c r="C24" s="331" t="s">
        <v>111</v>
      </c>
      <c r="D24" s="331" t="s">
        <v>109</v>
      </c>
      <c r="E24" s="329">
        <v>42495.57638888889</v>
      </c>
      <c r="F24" s="346">
        <v>42495.694444444445</v>
      </c>
      <c r="G24" s="328" t="s">
        <v>110</v>
      </c>
      <c r="H24" s="406">
        <v>698.4874999952168</v>
      </c>
    </row>
    <row r="25" spans="1:8" s="397" customFormat="1" ht="30.75">
      <c r="A25" s="326">
        <v>21</v>
      </c>
      <c r="B25" s="327">
        <v>42500</v>
      </c>
      <c r="C25" s="348" t="s">
        <v>115</v>
      </c>
      <c r="D25" s="347" t="s">
        <v>116</v>
      </c>
      <c r="E25" s="349">
        <v>42500.38888888889</v>
      </c>
      <c r="F25" s="350">
        <v>42500.48611111111</v>
      </c>
      <c r="G25" s="347" t="s">
        <v>108</v>
      </c>
      <c r="H25" s="408">
        <v>1840.719999938775</v>
      </c>
    </row>
    <row r="26" spans="1:8" s="397" customFormat="1" ht="30.75">
      <c r="A26" s="326">
        <v>22</v>
      </c>
      <c r="B26" s="327">
        <v>42500</v>
      </c>
      <c r="C26" s="348" t="s">
        <v>115</v>
      </c>
      <c r="D26" s="351" t="s">
        <v>117</v>
      </c>
      <c r="E26" s="349">
        <v>42500.38888888889</v>
      </c>
      <c r="F26" s="350">
        <v>42500.48611111111</v>
      </c>
      <c r="G26" s="347" t="s">
        <v>118</v>
      </c>
      <c r="H26" s="408">
        <v>1840.719999938775</v>
      </c>
    </row>
    <row r="27" spans="1:8" s="397" customFormat="1" ht="30.75">
      <c r="A27" s="326">
        <v>23</v>
      </c>
      <c r="B27" s="344">
        <v>42500</v>
      </c>
      <c r="C27" s="348" t="s">
        <v>122</v>
      </c>
      <c r="D27" s="348" t="s">
        <v>123</v>
      </c>
      <c r="E27" s="349" t="s">
        <v>124</v>
      </c>
      <c r="F27" s="349" t="s">
        <v>124</v>
      </c>
      <c r="G27" s="347" t="s">
        <v>108</v>
      </c>
      <c r="H27" s="406">
        <v>0</v>
      </c>
    </row>
    <row r="28" spans="1:8" s="397" customFormat="1" ht="30.75">
      <c r="A28" s="326">
        <v>24</v>
      </c>
      <c r="B28" s="344">
        <v>42503</v>
      </c>
      <c r="C28" s="348" t="s">
        <v>127</v>
      </c>
      <c r="D28" s="331" t="s">
        <v>128</v>
      </c>
      <c r="E28" s="349">
        <v>42503.50347222222</v>
      </c>
      <c r="F28" s="349">
        <v>42503.538194444445</v>
      </c>
      <c r="G28" s="347" t="s">
        <v>129</v>
      </c>
      <c r="H28" s="406">
        <v>575.225000066965</v>
      </c>
    </row>
    <row r="29" spans="1:8" s="397" customFormat="1" ht="15">
      <c r="A29" s="326">
        <v>25</v>
      </c>
      <c r="B29" s="344">
        <v>42509</v>
      </c>
      <c r="C29" s="348" t="s">
        <v>134</v>
      </c>
      <c r="D29" s="331" t="s">
        <v>135</v>
      </c>
      <c r="E29" s="352">
        <v>42509.666666666664</v>
      </c>
      <c r="F29" s="353">
        <v>42509.66875</v>
      </c>
      <c r="G29" s="347" t="s">
        <v>136</v>
      </c>
      <c r="H29" s="406">
        <v>64.09649998507636</v>
      </c>
    </row>
    <row r="30" spans="1:8" s="397" customFormat="1" ht="15">
      <c r="A30" s="326">
        <v>26</v>
      </c>
      <c r="B30" s="344">
        <v>42525</v>
      </c>
      <c r="C30" s="354" t="s">
        <v>148</v>
      </c>
      <c r="D30" s="331" t="s">
        <v>149</v>
      </c>
      <c r="E30" s="330">
        <v>42525.25</v>
      </c>
      <c r="F30" s="352">
        <v>42525.541666666664</v>
      </c>
      <c r="G30" s="347" t="s">
        <v>157</v>
      </c>
      <c r="H30" s="406">
        <v>690.2699999942602</v>
      </c>
    </row>
    <row r="31" spans="1:8" s="397" customFormat="1" ht="15">
      <c r="A31" s="326">
        <v>27</v>
      </c>
      <c r="B31" s="344">
        <v>42525</v>
      </c>
      <c r="C31" s="354" t="s">
        <v>150</v>
      </c>
      <c r="D31" s="331" t="s">
        <v>151</v>
      </c>
      <c r="E31" s="330">
        <v>42525</v>
      </c>
      <c r="F31" s="352">
        <v>42525.06527777778</v>
      </c>
      <c r="G31" s="347" t="s">
        <v>157</v>
      </c>
      <c r="H31" s="406">
        <v>231.73350000631385</v>
      </c>
    </row>
    <row r="32" spans="1:8" s="397" customFormat="1" ht="15">
      <c r="A32" s="326">
        <v>28</v>
      </c>
      <c r="B32" s="344">
        <v>42525</v>
      </c>
      <c r="C32" s="354" t="s">
        <v>152</v>
      </c>
      <c r="D32" s="331" t="s">
        <v>153</v>
      </c>
      <c r="E32" s="330">
        <v>42525.46319444444</v>
      </c>
      <c r="F32" s="352">
        <v>42526.520833333336</v>
      </c>
      <c r="G32" s="347" t="s">
        <v>158</v>
      </c>
      <c r="H32" s="406">
        <v>250.30505000141585</v>
      </c>
    </row>
    <row r="33" spans="1:8" s="397" customFormat="1" ht="15">
      <c r="A33" s="326">
        <v>29</v>
      </c>
      <c r="B33" s="344">
        <v>42525</v>
      </c>
      <c r="C33" s="354" t="s">
        <v>154</v>
      </c>
      <c r="D33" s="331" t="s">
        <v>155</v>
      </c>
      <c r="E33" s="330">
        <v>42524.958333333336</v>
      </c>
      <c r="F33" s="352">
        <v>42525.01666666667</v>
      </c>
      <c r="G33" s="347" t="s">
        <v>158</v>
      </c>
      <c r="H33" s="406">
        <v>138.05400000229594</v>
      </c>
    </row>
    <row r="34" spans="1:8" s="397" customFormat="1" ht="15">
      <c r="A34" s="326">
        <v>30</v>
      </c>
      <c r="B34" s="344">
        <v>42524</v>
      </c>
      <c r="C34" s="348" t="s">
        <v>60</v>
      </c>
      <c r="D34" s="331" t="s">
        <v>156</v>
      </c>
      <c r="E34" s="349">
        <v>42524.958333333336</v>
      </c>
      <c r="F34" s="352">
        <v>42524.98472222222</v>
      </c>
      <c r="G34" s="347" t="s">
        <v>108</v>
      </c>
      <c r="H34" s="406">
        <v>187.35899999081622</v>
      </c>
    </row>
    <row r="35" spans="1:8" s="397" customFormat="1" ht="15">
      <c r="A35" s="326">
        <v>31</v>
      </c>
      <c r="B35" s="344">
        <v>42527</v>
      </c>
      <c r="C35" s="348" t="s">
        <v>162</v>
      </c>
      <c r="D35" s="331" t="s">
        <v>53</v>
      </c>
      <c r="E35" s="349">
        <v>42527.430555555555</v>
      </c>
      <c r="F35" s="349">
        <v>42527.47222222222</v>
      </c>
      <c r="G35" s="347" t="s">
        <v>157</v>
      </c>
      <c r="H35" s="406">
        <v>986.0999999426015</v>
      </c>
    </row>
    <row r="36" spans="1:8" s="397" customFormat="1" ht="27">
      <c r="A36" s="326">
        <v>32</v>
      </c>
      <c r="B36" s="344">
        <v>42528</v>
      </c>
      <c r="C36" s="348" t="s">
        <v>163</v>
      </c>
      <c r="D36" s="331" t="s">
        <v>164</v>
      </c>
      <c r="E36" s="349">
        <v>42528.875</v>
      </c>
      <c r="F36" s="293">
        <v>42528.916666666664</v>
      </c>
      <c r="G36" s="347" t="s">
        <v>231</v>
      </c>
      <c r="H36" s="406">
        <v>16.434999999043356</v>
      </c>
    </row>
    <row r="37" spans="1:8" s="397" customFormat="1" ht="15">
      <c r="A37" s="326">
        <v>33</v>
      </c>
      <c r="B37" s="291">
        <v>42529</v>
      </c>
      <c r="C37" s="331" t="s">
        <v>165</v>
      </c>
      <c r="D37" s="331" t="s">
        <v>166</v>
      </c>
      <c r="E37" s="330">
        <v>42529.675</v>
      </c>
      <c r="F37" s="352">
        <v>42529.7625</v>
      </c>
      <c r="G37" s="347" t="s">
        <v>157</v>
      </c>
      <c r="H37" s="406">
        <v>20.708099998622433</v>
      </c>
    </row>
    <row r="38" spans="1:8" s="397" customFormat="1" ht="15">
      <c r="A38" s="326">
        <v>35</v>
      </c>
      <c r="B38" s="291">
        <v>42529</v>
      </c>
      <c r="C38" s="355" t="s">
        <v>170</v>
      </c>
      <c r="D38" s="331" t="s">
        <v>169</v>
      </c>
      <c r="E38" s="356">
        <v>42529.92361111111</v>
      </c>
      <c r="F38" s="352">
        <v>42529.979166666664</v>
      </c>
      <c r="G38" s="347" t="s">
        <v>108</v>
      </c>
      <c r="H38" s="406">
        <v>394.4399999942601</v>
      </c>
    </row>
    <row r="39" spans="1:8" s="357" customFormat="1" ht="15">
      <c r="A39" s="326">
        <v>36</v>
      </c>
      <c r="B39" s="291">
        <v>42533</v>
      </c>
      <c r="C39" s="348" t="s">
        <v>42</v>
      </c>
      <c r="D39" s="331" t="s">
        <v>175</v>
      </c>
      <c r="E39" s="349">
        <v>42533.55763888889</v>
      </c>
      <c r="F39" s="352">
        <v>42533.57916666667</v>
      </c>
      <c r="G39" s="347" t="s">
        <v>108</v>
      </c>
      <c r="H39" s="406">
        <v>152.84550003329116</v>
      </c>
    </row>
    <row r="40" spans="1:8" s="357" customFormat="1" ht="15">
      <c r="A40" s="326">
        <v>37</v>
      </c>
      <c r="B40" s="291">
        <v>42537</v>
      </c>
      <c r="C40" s="348" t="s">
        <v>178</v>
      </c>
      <c r="D40" s="331" t="s">
        <v>179</v>
      </c>
      <c r="E40" s="349">
        <v>42537.50069444445</v>
      </c>
      <c r="F40" s="293">
        <v>42537.56319444445</v>
      </c>
      <c r="G40" s="347" t="s">
        <v>157</v>
      </c>
      <c r="H40" s="406">
        <v>887.49</v>
      </c>
    </row>
    <row r="41" spans="1:8" s="357" customFormat="1" ht="15">
      <c r="A41" s="326">
        <v>38</v>
      </c>
      <c r="B41" s="291">
        <v>42540</v>
      </c>
      <c r="C41" s="348" t="s">
        <v>182</v>
      </c>
      <c r="D41" s="331" t="s">
        <v>183</v>
      </c>
      <c r="E41" s="349">
        <v>42540.62847222222</v>
      </c>
      <c r="F41" s="293">
        <v>42540.68194444444</v>
      </c>
      <c r="G41" s="347" t="s">
        <v>108</v>
      </c>
      <c r="H41" s="406">
        <v>253.09899999846937</v>
      </c>
    </row>
    <row r="42" spans="1:8" s="357" customFormat="1" ht="27">
      <c r="A42" s="326">
        <v>39</v>
      </c>
      <c r="B42" s="291">
        <v>42542</v>
      </c>
      <c r="C42" s="348" t="s">
        <v>188</v>
      </c>
      <c r="D42" s="331" t="s">
        <v>189</v>
      </c>
      <c r="E42" s="349">
        <v>42542.12708333333</v>
      </c>
      <c r="F42" s="293">
        <v>42542.157638888886</v>
      </c>
      <c r="G42" s="347" t="s">
        <v>108</v>
      </c>
      <c r="H42" s="406">
        <v>361.569999973214</v>
      </c>
    </row>
    <row r="43" spans="1:8" s="357" customFormat="1" ht="30.75">
      <c r="A43" s="326">
        <v>40</v>
      </c>
      <c r="B43" s="291">
        <v>42542</v>
      </c>
      <c r="C43" s="348" t="s">
        <v>190</v>
      </c>
      <c r="D43" s="348" t="s">
        <v>191</v>
      </c>
      <c r="E43" s="349">
        <v>42542.62013888889</v>
      </c>
      <c r="F43" s="352">
        <v>42542.649305555555</v>
      </c>
      <c r="G43" s="347" t="s">
        <v>192</v>
      </c>
      <c r="H43" s="406">
        <v>345.13500000573987</v>
      </c>
    </row>
    <row r="44" spans="1:8" s="357" customFormat="1" ht="15">
      <c r="A44" s="326">
        <v>41</v>
      </c>
      <c r="B44" s="291">
        <v>42546</v>
      </c>
      <c r="C44" s="348" t="s">
        <v>204</v>
      </c>
      <c r="D44" s="348" t="s">
        <v>205</v>
      </c>
      <c r="E44" s="349">
        <v>42546.72222222222</v>
      </c>
      <c r="F44" s="352">
        <v>42546.76388888889</v>
      </c>
      <c r="G44" s="347" t="s">
        <v>157</v>
      </c>
      <c r="H44" s="406">
        <v>164.35000001913286</v>
      </c>
    </row>
    <row r="45" spans="1:8" s="357" customFormat="1" ht="15">
      <c r="A45" s="326">
        <v>42</v>
      </c>
      <c r="B45" s="291">
        <v>42547</v>
      </c>
      <c r="C45" s="348" t="s">
        <v>206</v>
      </c>
      <c r="D45" s="348" t="s">
        <v>207</v>
      </c>
      <c r="E45" s="349">
        <v>42547.649305555555</v>
      </c>
      <c r="F45" s="352">
        <v>42547.69930555556</v>
      </c>
      <c r="G45" s="347" t="s">
        <v>157</v>
      </c>
      <c r="H45" s="406">
        <v>709.992000041327</v>
      </c>
    </row>
    <row r="46" spans="1:8" s="357" customFormat="1" ht="15">
      <c r="A46" s="326">
        <v>43</v>
      </c>
      <c r="B46" s="291">
        <v>42547</v>
      </c>
      <c r="C46" s="348" t="s">
        <v>208</v>
      </c>
      <c r="D46" s="348" t="s">
        <v>209</v>
      </c>
      <c r="E46" s="349">
        <v>42547.02291666667</v>
      </c>
      <c r="F46" s="352">
        <v>42547.09097222222</v>
      </c>
      <c r="G46" s="347" t="s">
        <v>157</v>
      </c>
      <c r="H46" s="406">
        <v>1610.6299999119888</v>
      </c>
    </row>
    <row r="47" spans="1:8" s="397" customFormat="1" ht="30.75">
      <c r="A47" s="326">
        <v>44</v>
      </c>
      <c r="B47" s="291">
        <v>42549</v>
      </c>
      <c r="C47" s="348" t="s">
        <v>215</v>
      </c>
      <c r="D47" s="348" t="s">
        <v>53</v>
      </c>
      <c r="E47" s="349">
        <v>42549.06041666667</v>
      </c>
      <c r="F47" s="293">
        <v>42549.14861111111</v>
      </c>
      <c r="G47" s="347" t="s">
        <v>218</v>
      </c>
      <c r="H47" s="406">
        <v>1043.6224999579076</v>
      </c>
    </row>
    <row r="48" spans="1:8" s="397" customFormat="1" ht="30.75">
      <c r="A48" s="326">
        <v>45</v>
      </c>
      <c r="B48" s="291">
        <v>42548</v>
      </c>
      <c r="C48" s="348" t="s">
        <v>216</v>
      </c>
      <c r="D48" s="348" t="s">
        <v>217</v>
      </c>
      <c r="E48" s="349">
        <v>42548.868055555555</v>
      </c>
      <c r="F48" s="293">
        <v>42548.90347222222</v>
      </c>
      <c r="G48" s="347" t="s">
        <v>108</v>
      </c>
      <c r="H48" s="406">
        <v>335.2739999908162</v>
      </c>
    </row>
    <row r="49" spans="1:8" s="397" customFormat="1" ht="15">
      <c r="A49" s="223"/>
      <c r="B49" s="291"/>
      <c r="C49" s="358"/>
      <c r="D49" s="331"/>
      <c r="E49" s="359"/>
      <c r="F49" s="293"/>
      <c r="G49" s="348"/>
      <c r="H49" s="406"/>
    </row>
    <row r="50" spans="1:8" ht="25.5" customHeight="1">
      <c r="A50" s="415" t="s">
        <v>34</v>
      </c>
      <c r="B50" s="416"/>
      <c r="C50" s="416"/>
      <c r="D50" s="416"/>
      <c r="E50" s="416"/>
      <c r="F50" s="416"/>
      <c r="G50" s="416"/>
      <c r="H50" s="417"/>
    </row>
    <row r="51" spans="1:8" ht="27">
      <c r="A51" s="326">
        <v>1</v>
      </c>
      <c r="B51" s="291">
        <v>42499</v>
      </c>
      <c r="C51" s="328" t="s">
        <v>113</v>
      </c>
      <c r="D51" s="331" t="s">
        <v>114</v>
      </c>
      <c r="E51" s="332">
        <v>42499.41111111111</v>
      </c>
      <c r="F51" s="366">
        <v>42499.441666666666</v>
      </c>
      <c r="G51" s="362" t="s">
        <v>108</v>
      </c>
      <c r="H51" s="405">
        <v>361.569999973214</v>
      </c>
    </row>
    <row r="52" spans="1:8" ht="15">
      <c r="A52" s="326">
        <v>2</v>
      </c>
      <c r="B52" s="291">
        <v>42537</v>
      </c>
      <c r="C52" s="367" t="s">
        <v>180</v>
      </c>
      <c r="D52" s="331" t="s">
        <v>53</v>
      </c>
      <c r="E52" s="368">
        <v>42537.46111111111</v>
      </c>
      <c r="F52" s="369">
        <v>42537.490277777775</v>
      </c>
      <c r="G52" s="347" t="s">
        <v>181</v>
      </c>
      <c r="H52" s="405">
        <v>230.09000000382656</v>
      </c>
    </row>
    <row r="53" spans="1:8" ht="15">
      <c r="A53" s="326">
        <v>3</v>
      </c>
      <c r="B53" s="291">
        <v>42539</v>
      </c>
      <c r="C53" s="367" t="s">
        <v>184</v>
      </c>
      <c r="D53" s="331" t="s">
        <v>53</v>
      </c>
      <c r="E53" s="361">
        <v>42539.57361111111</v>
      </c>
      <c r="F53" s="293">
        <v>42539.575</v>
      </c>
      <c r="G53" s="347" t="s">
        <v>181</v>
      </c>
      <c r="H53" s="405">
        <v>219.13333289965522</v>
      </c>
    </row>
    <row r="54" spans="1:8" ht="27">
      <c r="A54" s="326">
        <v>4</v>
      </c>
      <c r="B54" s="291">
        <v>42539.48472222222</v>
      </c>
      <c r="C54" s="223" t="s">
        <v>185</v>
      </c>
      <c r="D54" s="370" t="s">
        <v>186</v>
      </c>
      <c r="E54" s="361">
        <v>42539.48472222222</v>
      </c>
      <c r="F54" s="293">
        <v>42539.572916666664</v>
      </c>
      <c r="G54" s="362" t="s">
        <v>108</v>
      </c>
      <c r="H54" s="405">
        <v>1043.6224999579076</v>
      </c>
    </row>
    <row r="55" spans="1:8" ht="13.5">
      <c r="A55" s="363"/>
      <c r="B55" s="363"/>
      <c r="C55" s="363"/>
      <c r="D55" s="371"/>
      <c r="E55" s="293"/>
      <c r="F55" s="293"/>
      <c r="G55" s="363"/>
      <c r="H55" s="406"/>
    </row>
    <row r="56" spans="1:8" ht="15" customHeight="1">
      <c r="A56" s="415" t="s">
        <v>33</v>
      </c>
      <c r="B56" s="416"/>
      <c r="C56" s="416"/>
      <c r="D56" s="416"/>
      <c r="E56" s="416"/>
      <c r="F56" s="416"/>
      <c r="G56" s="416"/>
      <c r="H56" s="417"/>
    </row>
    <row r="57" spans="1:8" ht="13.5">
      <c r="A57" s="364"/>
      <c r="B57" s="365"/>
      <c r="C57" s="365"/>
      <c r="D57" s="365"/>
      <c r="E57" s="365"/>
      <c r="F57" s="365"/>
      <c r="G57" s="365"/>
      <c r="H57" s="409"/>
    </row>
    <row r="58" spans="1:8" s="397" customFormat="1" ht="13.5">
      <c r="A58" s="223">
        <v>1</v>
      </c>
      <c r="B58" s="291">
        <v>42516</v>
      </c>
      <c r="C58" s="355" t="s">
        <v>230</v>
      </c>
      <c r="D58" s="331" t="s">
        <v>53</v>
      </c>
      <c r="E58" s="329">
        <v>42516.29027777778</v>
      </c>
      <c r="F58" s="368">
        <v>42516.30763888889</v>
      </c>
      <c r="G58" s="223" t="s">
        <v>147</v>
      </c>
      <c r="H58" s="405">
        <v>205.43749998086713</v>
      </c>
    </row>
    <row r="59" spans="1:8" s="397" customFormat="1" ht="13.5">
      <c r="A59" s="223">
        <v>2</v>
      </c>
      <c r="B59" s="291">
        <v>42525</v>
      </c>
      <c r="C59" s="372" t="s">
        <v>146</v>
      </c>
      <c r="D59" s="331" t="s">
        <v>53</v>
      </c>
      <c r="E59" s="356">
        <v>42525.666666666664</v>
      </c>
      <c r="F59" s="337">
        <v>42525.70486111111</v>
      </c>
      <c r="G59" s="223" t="s">
        <v>147</v>
      </c>
      <c r="H59" s="405">
        <v>150.65416666985547</v>
      </c>
    </row>
    <row r="60" spans="1:8" s="397" customFormat="1" ht="15">
      <c r="A60" s="223">
        <v>3</v>
      </c>
      <c r="B60" s="291">
        <v>42543</v>
      </c>
      <c r="C60" s="347" t="s">
        <v>193</v>
      </c>
      <c r="D60" s="348" t="s">
        <v>53</v>
      </c>
      <c r="E60" s="373">
        <v>42543.02916666667</v>
      </c>
      <c r="F60" s="352">
        <v>42543.04583333333</v>
      </c>
      <c r="G60" s="347" t="s">
        <v>181</v>
      </c>
      <c r="H60" s="405">
        <v>131.47999996938742</v>
      </c>
    </row>
    <row r="61" spans="1:8" s="397" customFormat="1" ht="15">
      <c r="A61" s="223">
        <v>4</v>
      </c>
      <c r="B61" s="291">
        <v>42543</v>
      </c>
      <c r="C61" s="347" t="s">
        <v>194</v>
      </c>
      <c r="D61" s="348" t="s">
        <v>53</v>
      </c>
      <c r="E61" s="352">
        <v>42543.02361111111</v>
      </c>
      <c r="F61" s="352">
        <v>42543.04722222222</v>
      </c>
      <c r="G61" s="347" t="s">
        <v>181</v>
      </c>
      <c r="H61" s="405">
        <v>18.626333336649694</v>
      </c>
    </row>
    <row r="62" spans="1:8" s="397" customFormat="1" ht="15">
      <c r="A62" s="223">
        <v>5</v>
      </c>
      <c r="B62" s="344">
        <v>42547</v>
      </c>
      <c r="C62" s="358" t="s">
        <v>210</v>
      </c>
      <c r="D62" s="348" t="s">
        <v>53</v>
      </c>
      <c r="E62" s="373">
        <v>42547.75902777778</v>
      </c>
      <c r="F62" s="352">
        <v>42547.84027777778</v>
      </c>
      <c r="G62" s="347" t="s">
        <v>181</v>
      </c>
      <c r="H62" s="405">
        <v>3204.825000114797</v>
      </c>
    </row>
    <row r="63" spans="1:8" s="397" customFormat="1" ht="15">
      <c r="A63" s="343">
        <v>6</v>
      </c>
      <c r="B63" s="344">
        <v>42547</v>
      </c>
      <c r="C63" s="347" t="s">
        <v>211</v>
      </c>
      <c r="D63" s="348" t="s">
        <v>53</v>
      </c>
      <c r="E63" s="352">
        <v>42547.819444444445</v>
      </c>
      <c r="F63" s="352">
        <v>42547.873611111114</v>
      </c>
      <c r="G63" s="347" t="s">
        <v>181</v>
      </c>
      <c r="H63" s="405">
        <v>640.9650000229594</v>
      </c>
    </row>
    <row r="64" spans="1:8" s="397" customFormat="1" ht="13.5">
      <c r="A64" s="223"/>
      <c r="B64" s="343"/>
      <c r="C64" s="223"/>
      <c r="D64" s="343"/>
      <c r="E64" s="343"/>
      <c r="F64" s="223"/>
      <c r="G64" s="374"/>
      <c r="H64" s="406"/>
    </row>
    <row r="65" spans="1:8" s="397" customFormat="1" ht="15" customHeight="1">
      <c r="A65" s="415" t="s">
        <v>30</v>
      </c>
      <c r="B65" s="416"/>
      <c r="C65" s="416"/>
      <c r="D65" s="416"/>
      <c r="E65" s="416"/>
      <c r="F65" s="416"/>
      <c r="G65" s="416"/>
      <c r="H65" s="417"/>
    </row>
    <row r="66" spans="1:8" s="397" customFormat="1" ht="13.5">
      <c r="A66" s="223">
        <v>1</v>
      </c>
      <c r="B66" s="291">
        <v>42478</v>
      </c>
      <c r="C66" s="376" t="s">
        <v>81</v>
      </c>
      <c r="D66" s="331" t="s">
        <v>80</v>
      </c>
      <c r="E66" s="335">
        <v>42478.177083333336</v>
      </c>
      <c r="F66" s="366">
        <v>42478.19513888889</v>
      </c>
      <c r="G66" s="223" t="s">
        <v>61</v>
      </c>
      <c r="H66" s="406">
        <v>213.65500000765314</v>
      </c>
    </row>
    <row r="67" spans="1:8" s="397" customFormat="1" ht="27">
      <c r="A67" s="223">
        <v>2</v>
      </c>
      <c r="B67" s="291">
        <v>42479</v>
      </c>
      <c r="C67" s="376" t="s">
        <v>82</v>
      </c>
      <c r="D67" s="331" t="s">
        <v>83</v>
      </c>
      <c r="E67" s="335">
        <v>42479.595138888886</v>
      </c>
      <c r="F67" s="366">
        <v>42479.604166666664</v>
      </c>
      <c r="G67" s="223" t="s">
        <v>61</v>
      </c>
      <c r="H67" s="406">
        <v>11940.027500003827</v>
      </c>
    </row>
    <row r="68" spans="1:8" s="397" customFormat="1" ht="27">
      <c r="A68" s="223">
        <v>3</v>
      </c>
      <c r="B68" s="291">
        <v>42486</v>
      </c>
      <c r="C68" s="367" t="s">
        <v>82</v>
      </c>
      <c r="D68" s="331" t="s">
        <v>83</v>
      </c>
      <c r="E68" s="377">
        <v>42486.21527777778</v>
      </c>
      <c r="F68" s="368">
        <v>42486.23611111111</v>
      </c>
      <c r="G68" s="223" t="s">
        <v>61</v>
      </c>
      <c r="H68" s="405">
        <v>246.52499994260143</v>
      </c>
    </row>
    <row r="69" spans="1:8" s="397" customFormat="1" ht="13.5">
      <c r="A69" s="223">
        <v>4</v>
      </c>
      <c r="B69" s="291">
        <v>42491</v>
      </c>
      <c r="C69" s="367" t="s">
        <v>101</v>
      </c>
      <c r="D69" s="331" t="s">
        <v>102</v>
      </c>
      <c r="E69" s="377">
        <v>42491.79236111111</v>
      </c>
      <c r="F69" s="377">
        <v>42491.81597222222</v>
      </c>
      <c r="G69" s="223" t="s">
        <v>61</v>
      </c>
      <c r="H69" s="405">
        <v>279.3949999636476</v>
      </c>
    </row>
    <row r="70" spans="1:8" s="397" customFormat="1" ht="13.5">
      <c r="A70" s="223">
        <v>5</v>
      </c>
      <c r="B70" s="291">
        <v>42507</v>
      </c>
      <c r="C70" s="367" t="s">
        <v>81</v>
      </c>
      <c r="D70" s="331" t="s">
        <v>132</v>
      </c>
      <c r="E70" s="377">
        <v>42507.8125</v>
      </c>
      <c r="F70" s="368">
        <v>42507.82986111111</v>
      </c>
      <c r="G70" s="223" t="s">
        <v>61</v>
      </c>
      <c r="H70" s="405">
        <v>342.39583330144524</v>
      </c>
    </row>
    <row r="71" spans="1:8" s="399" customFormat="1" ht="30.75">
      <c r="A71" s="223">
        <v>6</v>
      </c>
      <c r="B71" s="344">
        <v>42542</v>
      </c>
      <c r="C71" s="358" t="s">
        <v>198</v>
      </c>
      <c r="D71" s="348" t="s">
        <v>199</v>
      </c>
      <c r="E71" s="373">
        <v>42542.93402777778</v>
      </c>
      <c r="F71" s="352">
        <v>42543.100694444445</v>
      </c>
      <c r="G71" s="347" t="s">
        <v>181</v>
      </c>
      <c r="H71" s="406">
        <v>1972.1999999713007</v>
      </c>
    </row>
    <row r="72" spans="1:8" s="397" customFormat="1" ht="30.75">
      <c r="A72" s="223">
        <v>7</v>
      </c>
      <c r="B72" s="344">
        <v>42542</v>
      </c>
      <c r="C72" s="358" t="s">
        <v>200</v>
      </c>
      <c r="D72" s="348" t="s">
        <v>201</v>
      </c>
      <c r="E72" s="373">
        <v>42542.93402777778</v>
      </c>
      <c r="F72" s="352">
        <v>42543.100694444445</v>
      </c>
      <c r="G72" s="347" t="s">
        <v>181</v>
      </c>
      <c r="H72" s="406">
        <v>1972.1999999713007</v>
      </c>
    </row>
    <row r="73" spans="1:8" s="397" customFormat="1" ht="15">
      <c r="A73" s="223">
        <v>8</v>
      </c>
      <c r="B73" s="344">
        <v>42544</v>
      </c>
      <c r="C73" s="358" t="s">
        <v>101</v>
      </c>
      <c r="D73" s="348" t="s">
        <v>202</v>
      </c>
      <c r="E73" s="373">
        <v>42544.02777777778</v>
      </c>
      <c r="F73" s="352">
        <v>42544.07986111111</v>
      </c>
      <c r="G73" s="223" t="s">
        <v>61</v>
      </c>
      <c r="H73" s="406">
        <v>616.3124999426014</v>
      </c>
    </row>
    <row r="74" spans="1:8" s="397" customFormat="1" ht="15">
      <c r="A74" s="223">
        <v>9</v>
      </c>
      <c r="B74" s="344">
        <v>42544</v>
      </c>
      <c r="C74" s="358" t="s">
        <v>101</v>
      </c>
      <c r="D74" s="348" t="s">
        <v>203</v>
      </c>
      <c r="E74" s="373">
        <v>42544.02777777778</v>
      </c>
      <c r="F74" s="352">
        <v>42544.07986111111</v>
      </c>
      <c r="G74" s="223" t="s">
        <v>61</v>
      </c>
      <c r="H74" s="406">
        <v>616.3124999426014</v>
      </c>
    </row>
    <row r="75" spans="1:8" s="397" customFormat="1" ht="15">
      <c r="A75" s="223">
        <v>10</v>
      </c>
      <c r="B75" s="291">
        <v>42550</v>
      </c>
      <c r="C75" s="358" t="s">
        <v>225</v>
      </c>
      <c r="D75" s="348" t="s">
        <v>226</v>
      </c>
      <c r="E75" s="373">
        <v>42550.135416666664</v>
      </c>
      <c r="F75" s="352">
        <v>42550.166666666664</v>
      </c>
      <c r="G75" s="223" t="s">
        <v>61</v>
      </c>
      <c r="H75" s="406">
        <v>246.525</v>
      </c>
    </row>
    <row r="76" spans="1:8" s="397" customFormat="1" ht="13.5">
      <c r="A76" s="223">
        <v>11</v>
      </c>
      <c r="B76" s="291">
        <v>42551</v>
      </c>
      <c r="C76" s="360" t="s">
        <v>227</v>
      </c>
      <c r="D76" s="225" t="s">
        <v>228</v>
      </c>
      <c r="E76" s="378">
        <v>42551.50347222222</v>
      </c>
      <c r="F76" s="337">
        <v>42551.50347222222</v>
      </c>
      <c r="G76" s="374" t="s">
        <v>229</v>
      </c>
      <c r="H76" s="406">
        <v>0</v>
      </c>
    </row>
    <row r="77" spans="1:8" s="397" customFormat="1" ht="13.5">
      <c r="A77" s="223"/>
      <c r="B77" s="343"/>
      <c r="C77" s="343"/>
      <c r="D77" s="223"/>
      <c r="E77" s="343"/>
      <c r="F77" s="223"/>
      <c r="G77" s="374"/>
      <c r="H77" s="406"/>
    </row>
    <row r="78" spans="1:8" s="397" customFormat="1" ht="13.5">
      <c r="A78" s="415" t="s">
        <v>31</v>
      </c>
      <c r="B78" s="416"/>
      <c r="C78" s="416"/>
      <c r="D78" s="416"/>
      <c r="E78" s="416"/>
      <c r="F78" s="416"/>
      <c r="G78" s="416"/>
      <c r="H78" s="417"/>
    </row>
    <row r="79" spans="1:8" s="397" customFormat="1" ht="13.5">
      <c r="A79" s="223"/>
      <c r="B79" s="343"/>
      <c r="C79" s="374"/>
      <c r="D79" s="374"/>
      <c r="E79" s="374"/>
      <c r="F79" s="374"/>
      <c r="G79" s="374"/>
      <c r="H79" s="409"/>
    </row>
    <row r="80" spans="1:8" s="397" customFormat="1" ht="27">
      <c r="A80" s="223">
        <v>1</v>
      </c>
      <c r="B80" s="291">
        <v>42465</v>
      </c>
      <c r="C80" s="328" t="s">
        <v>37</v>
      </c>
      <c r="D80" s="331" t="s">
        <v>38</v>
      </c>
      <c r="E80" s="329">
        <v>42465.006944444445</v>
      </c>
      <c r="F80" s="337">
        <v>42465.010416666664</v>
      </c>
      <c r="G80" s="223" t="s">
        <v>61</v>
      </c>
      <c r="H80" s="405">
        <v>41.08749996173428</v>
      </c>
    </row>
    <row r="81" spans="1:8" s="400" customFormat="1" ht="13.5">
      <c r="A81" s="289">
        <v>2</v>
      </c>
      <c r="B81" s="290">
        <v>42466</v>
      </c>
      <c r="C81" s="328" t="s">
        <v>39</v>
      </c>
      <c r="D81" s="331" t="s">
        <v>40</v>
      </c>
      <c r="E81" s="329">
        <v>42466.725</v>
      </c>
      <c r="F81" s="366">
        <v>42466.745833333334</v>
      </c>
      <c r="G81" s="223" t="s">
        <v>41</v>
      </c>
      <c r="H81" s="405">
        <v>1232.6250001434964</v>
      </c>
    </row>
    <row r="82" spans="1:8" s="397" customFormat="1" ht="13.5">
      <c r="A82" s="223">
        <v>3</v>
      </c>
      <c r="B82" s="291">
        <v>42469</v>
      </c>
      <c r="C82" s="328" t="s">
        <v>64</v>
      </c>
      <c r="D82" s="331" t="s">
        <v>65</v>
      </c>
      <c r="E82" s="329">
        <v>42469.09722222222</v>
      </c>
      <c r="F82" s="379">
        <v>42469.47222222222</v>
      </c>
      <c r="G82" s="223" t="s">
        <v>61</v>
      </c>
      <c r="H82" s="405">
        <v>32541.3</v>
      </c>
    </row>
    <row r="83" spans="1:8" s="397" customFormat="1" ht="13.5">
      <c r="A83" s="289">
        <v>4</v>
      </c>
      <c r="B83" s="291">
        <v>42476</v>
      </c>
      <c r="C83" s="380" t="s">
        <v>85</v>
      </c>
      <c r="D83" s="331" t="s">
        <v>86</v>
      </c>
      <c r="E83" s="329">
        <v>42476.47708333333</v>
      </c>
      <c r="F83" s="379">
        <v>42476.53472222222</v>
      </c>
      <c r="G83" s="223" t="s">
        <v>61</v>
      </c>
      <c r="H83" s="405">
        <v>909.4033333129249</v>
      </c>
    </row>
    <row r="84" spans="1:8" s="397" customFormat="1" ht="13.5">
      <c r="A84" s="223">
        <v>5</v>
      </c>
      <c r="B84" s="291">
        <v>42476</v>
      </c>
      <c r="C84" s="380" t="s">
        <v>84</v>
      </c>
      <c r="D84" s="331" t="s">
        <v>131</v>
      </c>
      <c r="E84" s="329">
        <v>42476.470138888886</v>
      </c>
      <c r="F84" s="379">
        <v>42476.56597222222</v>
      </c>
      <c r="G84" s="223" t="s">
        <v>61</v>
      </c>
      <c r="H84" s="405">
        <v>1134.01499999426</v>
      </c>
    </row>
    <row r="85" spans="1:8" s="397" customFormat="1" ht="13.5">
      <c r="A85" s="289">
        <v>6</v>
      </c>
      <c r="B85" s="291">
        <v>42478</v>
      </c>
      <c r="C85" s="381" t="s">
        <v>77</v>
      </c>
      <c r="D85" s="223" t="s">
        <v>92</v>
      </c>
      <c r="E85" s="356">
        <v>42478.67361111111</v>
      </c>
      <c r="F85" s="337">
        <v>42478.680555555555</v>
      </c>
      <c r="G85" s="223" t="s">
        <v>61</v>
      </c>
      <c r="H85" s="405">
        <v>41.087500004783216</v>
      </c>
    </row>
    <row r="86" spans="1:8" s="397" customFormat="1" ht="13.5">
      <c r="A86" s="223">
        <v>7</v>
      </c>
      <c r="B86" s="291">
        <v>42482</v>
      </c>
      <c r="C86" s="355" t="s">
        <v>90</v>
      </c>
      <c r="D86" s="331" t="s">
        <v>89</v>
      </c>
      <c r="E86" s="356">
        <v>42482.82847222222</v>
      </c>
      <c r="F86" s="337">
        <v>42482.850694444445</v>
      </c>
      <c r="G86" s="374" t="s">
        <v>91</v>
      </c>
      <c r="H86" s="406">
        <v>262.95999999617345</v>
      </c>
    </row>
    <row r="87" spans="1:8" s="397" customFormat="1" ht="13.5">
      <c r="A87" s="289">
        <v>8</v>
      </c>
      <c r="B87" s="291">
        <v>42486</v>
      </c>
      <c r="C87" s="380" t="s">
        <v>85</v>
      </c>
      <c r="D87" s="331" t="s">
        <v>95</v>
      </c>
      <c r="E87" s="356">
        <v>42486.39236111111</v>
      </c>
      <c r="F87" s="337">
        <v>42486.40694444445</v>
      </c>
      <c r="G87" s="223" t="s">
        <v>61</v>
      </c>
      <c r="H87" s="406">
        <v>207.08100005510263</v>
      </c>
    </row>
    <row r="88" spans="1:8" s="397" customFormat="1" ht="13.5">
      <c r="A88" s="223">
        <v>9</v>
      </c>
      <c r="B88" s="291">
        <v>42492</v>
      </c>
      <c r="C88" s="355" t="s">
        <v>103</v>
      </c>
      <c r="D88" s="331" t="s">
        <v>105</v>
      </c>
      <c r="E88" s="356">
        <v>42492.41736111111</v>
      </c>
      <c r="F88" s="337">
        <v>42492.50347222222</v>
      </c>
      <c r="G88" s="374" t="s">
        <v>104</v>
      </c>
      <c r="H88" s="406">
        <v>169.8283333272746</v>
      </c>
    </row>
    <row r="89" spans="1:8" s="397" customFormat="1" ht="13.5">
      <c r="A89" s="289">
        <v>10</v>
      </c>
      <c r="B89" s="291">
        <v>42500</v>
      </c>
      <c r="C89" s="328" t="s">
        <v>119</v>
      </c>
      <c r="D89" s="331" t="s">
        <v>121</v>
      </c>
      <c r="E89" s="329">
        <v>42500.458333333336</v>
      </c>
      <c r="F89" s="337">
        <v>42500.48611111111</v>
      </c>
      <c r="G89" s="374" t="s">
        <v>120</v>
      </c>
      <c r="H89" s="406">
        <v>98.60999998565036</v>
      </c>
    </row>
    <row r="90" spans="1:8" s="397" customFormat="1" ht="30.75">
      <c r="A90" s="223">
        <v>11</v>
      </c>
      <c r="B90" s="291">
        <v>42501</v>
      </c>
      <c r="C90" s="347" t="s">
        <v>125</v>
      </c>
      <c r="D90" s="348" t="s">
        <v>126</v>
      </c>
      <c r="E90" s="349">
        <v>42501.625</v>
      </c>
      <c r="F90" s="337">
        <v>42501.69097222222</v>
      </c>
      <c r="G90" s="374" t="s">
        <v>120</v>
      </c>
      <c r="H90" s="406">
        <v>3903.3124998086714</v>
      </c>
    </row>
    <row r="91" spans="1:8" s="397" customFormat="1" ht="13.5">
      <c r="A91" s="289">
        <v>12</v>
      </c>
      <c r="B91" s="291">
        <v>42506</v>
      </c>
      <c r="C91" s="355" t="s">
        <v>84</v>
      </c>
      <c r="D91" s="331" t="s">
        <v>133</v>
      </c>
      <c r="E91" s="356">
        <v>42506.76666666667</v>
      </c>
      <c r="F91" s="337">
        <v>42506.81041666667</v>
      </c>
      <c r="G91" s="223" t="s">
        <v>61</v>
      </c>
      <c r="H91" s="406">
        <v>1380.5399999081624</v>
      </c>
    </row>
    <row r="92" spans="1:8" s="397" customFormat="1" ht="27">
      <c r="A92" s="223">
        <v>13</v>
      </c>
      <c r="B92" s="291">
        <v>42510</v>
      </c>
      <c r="C92" s="355" t="s">
        <v>140</v>
      </c>
      <c r="D92" s="331" t="s">
        <v>139</v>
      </c>
      <c r="E92" s="356">
        <v>42510.65625</v>
      </c>
      <c r="F92" s="337">
        <v>42511.583333333336</v>
      </c>
      <c r="G92" s="374" t="s">
        <v>141</v>
      </c>
      <c r="H92" s="406">
        <v>0</v>
      </c>
    </row>
    <row r="93" spans="1:8" s="397" customFormat="1" ht="13.5">
      <c r="A93" s="289">
        <v>14</v>
      </c>
      <c r="B93" s="291">
        <v>42515</v>
      </c>
      <c r="C93" s="355" t="s">
        <v>143</v>
      </c>
      <c r="D93" s="331" t="s">
        <v>144</v>
      </c>
      <c r="E93" s="356">
        <v>42515.64236111111</v>
      </c>
      <c r="F93" s="356">
        <v>42515.64236111111</v>
      </c>
      <c r="G93" s="223" t="s">
        <v>145</v>
      </c>
      <c r="H93" s="406">
        <v>0</v>
      </c>
    </row>
    <row r="94" spans="1:8" s="397" customFormat="1" ht="13.5">
      <c r="A94" s="223">
        <v>15</v>
      </c>
      <c r="B94" s="291">
        <v>42525</v>
      </c>
      <c r="C94" s="355" t="s">
        <v>159</v>
      </c>
      <c r="D94" s="331" t="s">
        <v>160</v>
      </c>
      <c r="E94" s="356">
        <v>42525.18402777778</v>
      </c>
      <c r="F94" s="337">
        <v>42525.20486111111</v>
      </c>
      <c r="G94" s="374" t="s">
        <v>161</v>
      </c>
      <c r="H94" s="406">
        <v>1150.44999973214</v>
      </c>
    </row>
    <row r="95" spans="1:8" s="397" customFormat="1" ht="15">
      <c r="A95" s="289">
        <v>16</v>
      </c>
      <c r="B95" s="291">
        <v>42533</v>
      </c>
      <c r="C95" s="367" t="s">
        <v>171</v>
      </c>
      <c r="D95" s="331" t="s">
        <v>53</v>
      </c>
      <c r="E95" s="329">
        <v>42533.586805555555</v>
      </c>
      <c r="F95" s="368">
        <v>42533.65277777778</v>
      </c>
      <c r="G95" s="347" t="s">
        <v>41</v>
      </c>
      <c r="H95" s="406">
        <v>1821.5458334449418</v>
      </c>
    </row>
    <row r="96" spans="1:8" s="397" customFormat="1" ht="15">
      <c r="A96" s="223">
        <v>17</v>
      </c>
      <c r="B96" s="291">
        <v>42533</v>
      </c>
      <c r="C96" s="355" t="s">
        <v>64</v>
      </c>
      <c r="D96" s="331" t="s">
        <v>172</v>
      </c>
      <c r="E96" s="329">
        <v>42533.40833333333</v>
      </c>
      <c r="F96" s="368">
        <v>42533.625</v>
      </c>
      <c r="G96" s="347" t="s">
        <v>173</v>
      </c>
      <c r="H96" s="406">
        <v>18801.64000004209</v>
      </c>
    </row>
    <row r="97" spans="1:8" s="397" customFormat="1" ht="13.5">
      <c r="A97" s="289">
        <v>18</v>
      </c>
      <c r="B97" s="291">
        <v>42533</v>
      </c>
      <c r="C97" s="355" t="s">
        <v>103</v>
      </c>
      <c r="D97" s="331" t="s">
        <v>53</v>
      </c>
      <c r="E97" s="329">
        <v>42533.3625</v>
      </c>
      <c r="F97" s="368">
        <v>42533.385416666664</v>
      </c>
      <c r="G97" s="328" t="s">
        <v>174</v>
      </c>
      <c r="H97" s="406">
        <v>1807.8499995790771</v>
      </c>
    </row>
    <row r="98" spans="1:8" s="397" customFormat="1" ht="13.5">
      <c r="A98" s="223">
        <v>19</v>
      </c>
      <c r="B98" s="291">
        <v>42539</v>
      </c>
      <c r="C98" s="355" t="s">
        <v>64</v>
      </c>
      <c r="D98" s="331" t="s">
        <v>187</v>
      </c>
      <c r="E98" s="329">
        <v>42539.63888888889</v>
      </c>
      <c r="F98" s="337">
        <v>42539.84722222222</v>
      </c>
      <c r="G98" s="328" t="s">
        <v>174</v>
      </c>
      <c r="H98" s="406">
        <v>2465.2499999426013</v>
      </c>
    </row>
    <row r="99" spans="1:8" s="397" customFormat="1" ht="13.5">
      <c r="A99" s="289">
        <v>20</v>
      </c>
      <c r="B99" s="291">
        <v>42543</v>
      </c>
      <c r="C99" s="355" t="s">
        <v>195</v>
      </c>
      <c r="D99" s="331" t="s">
        <v>196</v>
      </c>
      <c r="E99" s="356">
        <v>42543.05</v>
      </c>
      <c r="F99" s="356">
        <v>42543.072916666664</v>
      </c>
      <c r="G99" s="223" t="s">
        <v>197</v>
      </c>
      <c r="H99" s="406">
        <v>271.1774999368616</v>
      </c>
    </row>
    <row r="100" spans="1:8" s="397" customFormat="1" ht="13.5">
      <c r="A100" s="223">
        <v>21</v>
      </c>
      <c r="B100" s="291">
        <v>42546</v>
      </c>
      <c r="C100" s="355" t="s">
        <v>125</v>
      </c>
      <c r="D100" s="331" t="s">
        <v>212</v>
      </c>
      <c r="E100" s="356">
        <v>42546.73263888889</v>
      </c>
      <c r="F100" s="337">
        <v>42546.76388888889</v>
      </c>
      <c r="G100" s="223" t="s">
        <v>197</v>
      </c>
      <c r="H100" s="406">
        <v>1848.9375</v>
      </c>
    </row>
    <row r="101" spans="1:8" s="397" customFormat="1" ht="13.5">
      <c r="A101" s="289">
        <v>22</v>
      </c>
      <c r="B101" s="291">
        <v>42547</v>
      </c>
      <c r="C101" s="355" t="s">
        <v>125</v>
      </c>
      <c r="D101" s="331" t="s">
        <v>53</v>
      </c>
      <c r="E101" s="329">
        <v>42547.711805555555</v>
      </c>
      <c r="F101" s="368">
        <v>42547.81597222222</v>
      </c>
      <c r="G101" s="223" t="s">
        <v>197</v>
      </c>
      <c r="H101" s="406">
        <v>6163.124999856504</v>
      </c>
    </row>
    <row r="102" spans="1:8" s="397" customFormat="1" ht="13.5">
      <c r="A102" s="223"/>
      <c r="B102" s="343"/>
      <c r="C102" s="343"/>
      <c r="D102" s="223"/>
      <c r="E102" s="343"/>
      <c r="F102" s="223"/>
      <c r="G102" s="374"/>
      <c r="H102" s="406"/>
    </row>
    <row r="103" spans="1:8" s="397" customFormat="1" ht="15" customHeight="1">
      <c r="A103" s="415" t="s">
        <v>32</v>
      </c>
      <c r="B103" s="416"/>
      <c r="C103" s="416"/>
      <c r="D103" s="416"/>
      <c r="E103" s="416"/>
      <c r="F103" s="416"/>
      <c r="G103" s="416"/>
      <c r="H103" s="417"/>
    </row>
    <row r="104" spans="1:8" s="397" customFormat="1" ht="13.5">
      <c r="A104" s="223"/>
      <c r="B104" s="364"/>
      <c r="C104" s="365"/>
      <c r="D104" s="365"/>
      <c r="E104" s="365"/>
      <c r="F104" s="365"/>
      <c r="G104" s="365"/>
      <c r="H104" s="409"/>
    </row>
    <row r="105" spans="1:8" s="387" customFormat="1" ht="15">
      <c r="A105" s="223">
        <v>1</v>
      </c>
      <c r="B105" s="291">
        <v>42464</v>
      </c>
      <c r="C105" s="382" t="s">
        <v>36</v>
      </c>
      <c r="D105" s="348" t="s">
        <v>142</v>
      </c>
      <c r="E105" s="373">
        <v>42464.15972222222</v>
      </c>
      <c r="F105" s="373">
        <v>42464.194444444445</v>
      </c>
      <c r="G105" s="325" t="s">
        <v>61</v>
      </c>
      <c r="H105" s="405">
        <v>1369.5833334927738</v>
      </c>
    </row>
    <row r="106" spans="1:8" s="387" customFormat="1" ht="15">
      <c r="A106" s="223">
        <v>2</v>
      </c>
      <c r="B106" s="291">
        <v>42472</v>
      </c>
      <c r="C106" s="223" t="s">
        <v>78</v>
      </c>
      <c r="D106" s="383" t="s">
        <v>79</v>
      </c>
      <c r="E106" s="384">
        <v>42472.51388888889</v>
      </c>
      <c r="F106" s="385">
        <v>42472.541666666664</v>
      </c>
      <c r="G106" s="325" t="s">
        <v>61</v>
      </c>
      <c r="H106" s="405">
        <v>328.69999995216784</v>
      </c>
    </row>
    <row r="107" spans="1:8" s="397" customFormat="1" ht="30.75">
      <c r="A107" s="223">
        <v>3</v>
      </c>
      <c r="B107" s="291">
        <v>42468</v>
      </c>
      <c r="C107" s="382" t="s">
        <v>93</v>
      </c>
      <c r="D107" s="348" t="s">
        <v>94</v>
      </c>
      <c r="E107" s="373">
        <v>42468.48611111111</v>
      </c>
      <c r="F107" s="373">
        <v>42468.50347222222</v>
      </c>
      <c r="G107" s="325" t="s">
        <v>61</v>
      </c>
      <c r="H107" s="405">
        <v>205.43749998086713</v>
      </c>
    </row>
    <row r="108" spans="1:8" s="397" customFormat="1" ht="30.75">
      <c r="A108" s="223">
        <v>4</v>
      </c>
      <c r="B108" s="291">
        <v>42482</v>
      </c>
      <c r="C108" s="347" t="s">
        <v>96</v>
      </c>
      <c r="D108" s="348" t="s">
        <v>97</v>
      </c>
      <c r="E108" s="352">
        <v>42482.052083333336</v>
      </c>
      <c r="F108" s="352">
        <v>42482.07638888889</v>
      </c>
      <c r="G108" s="325" t="s">
        <v>61</v>
      </c>
      <c r="H108" s="405">
        <v>287.61249999043355</v>
      </c>
    </row>
    <row r="109" spans="1:8" s="397" customFormat="1" ht="15">
      <c r="A109" s="223">
        <v>5</v>
      </c>
      <c r="B109" s="291">
        <v>42498</v>
      </c>
      <c r="C109" s="382" t="s">
        <v>112</v>
      </c>
      <c r="D109" s="348" t="s">
        <v>130</v>
      </c>
      <c r="E109" s="373">
        <v>42498.36319444444</v>
      </c>
      <c r="F109" s="386">
        <v>42498.41180555556</v>
      </c>
      <c r="G109" s="325" t="s">
        <v>61</v>
      </c>
      <c r="H109" s="405">
        <v>958.7083334449417</v>
      </c>
    </row>
    <row r="110" spans="1:8" s="397" customFormat="1" ht="13.5">
      <c r="A110" s="223">
        <v>6</v>
      </c>
      <c r="B110" s="291">
        <v>42509</v>
      </c>
      <c r="C110" s="328" t="s">
        <v>137</v>
      </c>
      <c r="D110" s="328" t="s">
        <v>138</v>
      </c>
      <c r="E110" s="366">
        <v>42509.98611111111</v>
      </c>
      <c r="F110" s="336">
        <v>42510.006944444445</v>
      </c>
      <c r="G110" s="223" t="s">
        <v>61</v>
      </c>
      <c r="H110" s="405">
        <v>246.52500002869928</v>
      </c>
    </row>
    <row r="111" spans="1:8" s="397" customFormat="1" ht="13.5">
      <c r="A111" s="223">
        <v>7</v>
      </c>
      <c r="B111" s="375">
        <v>42537</v>
      </c>
      <c r="C111" s="328" t="s">
        <v>176</v>
      </c>
      <c r="D111" s="331" t="s">
        <v>53</v>
      </c>
      <c r="E111" s="366">
        <v>42537.305555555555</v>
      </c>
      <c r="F111" s="336">
        <v>42537.430555555555</v>
      </c>
      <c r="G111" s="328" t="s">
        <v>177</v>
      </c>
      <c r="H111" s="405">
        <v>1479.15</v>
      </c>
    </row>
    <row r="112" spans="1:8" s="397" customFormat="1" ht="13.5">
      <c r="A112" s="223">
        <v>8</v>
      </c>
      <c r="B112" s="344">
        <v>42547</v>
      </c>
      <c r="C112" s="328" t="s">
        <v>213</v>
      </c>
      <c r="D112" s="331" t="s">
        <v>214</v>
      </c>
      <c r="E112" s="366">
        <v>42547.958333333336</v>
      </c>
      <c r="F112" s="366">
        <v>42548.01180555556</v>
      </c>
      <c r="G112" s="223" t="s">
        <v>61</v>
      </c>
      <c r="H112" s="405">
        <v>632.7474999961735</v>
      </c>
    </row>
    <row r="113" spans="1:8" s="397" customFormat="1" ht="13.5">
      <c r="A113" s="223">
        <v>9</v>
      </c>
      <c r="B113" s="344">
        <v>42549</v>
      </c>
      <c r="C113" s="328" t="s">
        <v>222</v>
      </c>
      <c r="D113" s="331" t="s">
        <v>223</v>
      </c>
      <c r="E113" s="366">
        <v>42549.93402777778</v>
      </c>
      <c r="F113" s="366">
        <v>42549.96527777778</v>
      </c>
      <c r="G113" s="328" t="s">
        <v>224</v>
      </c>
      <c r="H113" s="405">
        <v>369.7875</v>
      </c>
    </row>
    <row r="114" spans="2:8" s="397" customFormat="1" ht="15">
      <c r="B114" s="321"/>
      <c r="C114" s="322"/>
      <c r="D114" s="387"/>
      <c r="E114" s="323"/>
      <c r="F114" s="323"/>
      <c r="G114" s="357"/>
      <c r="H114" s="410"/>
    </row>
    <row r="115" spans="2:8" s="397" customFormat="1" ht="15">
      <c r="B115" s="321"/>
      <c r="C115" s="322"/>
      <c r="D115" s="387"/>
      <c r="E115" s="323"/>
      <c r="F115" s="323"/>
      <c r="G115" s="357"/>
      <c r="H115" s="410"/>
    </row>
    <row r="116" spans="2:8" s="397" customFormat="1" ht="15">
      <c r="B116" s="321"/>
      <c r="C116" s="322"/>
      <c r="D116" s="387"/>
      <c r="E116" s="323"/>
      <c r="F116" s="323"/>
      <c r="G116" s="357"/>
      <c r="H116" s="410"/>
    </row>
    <row r="117" spans="2:8" s="397" customFormat="1" ht="15">
      <c r="B117" s="321"/>
      <c r="C117" s="322"/>
      <c r="D117" s="387"/>
      <c r="E117" s="323"/>
      <c r="F117" s="323"/>
      <c r="G117" s="357"/>
      <c r="H117" s="410"/>
    </row>
    <row r="118" spans="2:8" s="397" customFormat="1" ht="15">
      <c r="B118" s="321"/>
      <c r="C118" s="322"/>
      <c r="D118" s="387"/>
      <c r="E118" s="323"/>
      <c r="F118" s="323"/>
      <c r="G118" s="357"/>
      <c r="H118" s="410"/>
    </row>
    <row r="119" spans="2:8" s="397" customFormat="1" ht="15">
      <c r="B119" s="321"/>
      <c r="C119" s="322"/>
      <c r="D119" s="387"/>
      <c r="E119" s="323"/>
      <c r="F119" s="323"/>
      <c r="G119" s="357"/>
      <c r="H119" s="410"/>
    </row>
    <row r="120" spans="2:8" s="397" customFormat="1" ht="15">
      <c r="B120" s="321"/>
      <c r="C120" s="322"/>
      <c r="D120" s="387"/>
      <c r="E120" s="323"/>
      <c r="F120" s="323"/>
      <c r="G120" s="357"/>
      <c r="H120" s="410"/>
    </row>
    <row r="121" spans="2:8" s="397" customFormat="1" ht="15">
      <c r="B121" s="321"/>
      <c r="C121" s="322"/>
      <c r="D121" s="387"/>
      <c r="E121" s="323"/>
      <c r="F121" s="323"/>
      <c r="G121" s="357"/>
      <c r="H121" s="410"/>
    </row>
    <row r="122" spans="2:8" s="397" customFormat="1" ht="15">
      <c r="B122" s="321"/>
      <c r="C122" s="322"/>
      <c r="D122" s="387"/>
      <c r="E122" s="323"/>
      <c r="F122" s="323"/>
      <c r="G122" s="357"/>
      <c r="H122" s="410"/>
    </row>
    <row r="123" spans="2:8" s="397" customFormat="1" ht="15">
      <c r="B123" s="321"/>
      <c r="C123" s="322"/>
      <c r="D123" s="387"/>
      <c r="E123" s="323"/>
      <c r="F123" s="323"/>
      <c r="G123" s="357"/>
      <c r="H123" s="410"/>
    </row>
    <row r="124" spans="2:8" s="397" customFormat="1" ht="15">
      <c r="B124" s="321"/>
      <c r="C124" s="322"/>
      <c r="D124" s="387"/>
      <c r="E124" s="323"/>
      <c r="F124" s="323"/>
      <c r="G124" s="357"/>
      <c r="H124" s="410"/>
    </row>
    <row r="125" spans="2:8" s="397" customFormat="1" ht="15">
      <c r="B125" s="321"/>
      <c r="C125" s="322"/>
      <c r="D125" s="387"/>
      <c r="E125" s="323"/>
      <c r="F125" s="323"/>
      <c r="G125" s="357"/>
      <c r="H125" s="410"/>
    </row>
    <row r="126" spans="2:8" s="397" customFormat="1" ht="15">
      <c r="B126" s="321"/>
      <c r="C126" s="322"/>
      <c r="D126" s="387"/>
      <c r="E126" s="323"/>
      <c r="F126" s="323"/>
      <c r="G126" s="357"/>
      <c r="H126" s="410"/>
    </row>
    <row r="127" spans="2:8" s="397" customFormat="1" ht="15">
      <c r="B127" s="321"/>
      <c r="C127" s="322"/>
      <c r="D127" s="387"/>
      <c r="E127" s="323"/>
      <c r="F127" s="323"/>
      <c r="G127" s="357"/>
      <c r="H127" s="410"/>
    </row>
    <row r="128" spans="2:8" s="397" customFormat="1" ht="15">
      <c r="B128" s="321"/>
      <c r="C128" s="322"/>
      <c r="D128" s="387"/>
      <c r="E128" s="323"/>
      <c r="F128" s="323"/>
      <c r="G128" s="357"/>
      <c r="H128" s="410"/>
    </row>
    <row r="129" spans="2:8" s="397" customFormat="1" ht="15">
      <c r="B129" s="321"/>
      <c r="C129" s="322"/>
      <c r="D129" s="387"/>
      <c r="E129" s="323"/>
      <c r="F129" s="323"/>
      <c r="G129" s="357"/>
      <c r="H129" s="410"/>
    </row>
    <row r="130" spans="2:8" s="397" customFormat="1" ht="15">
      <c r="B130" s="321"/>
      <c r="C130" s="322"/>
      <c r="D130" s="387"/>
      <c r="E130" s="323"/>
      <c r="F130" s="323"/>
      <c r="G130" s="357"/>
      <c r="H130" s="410"/>
    </row>
    <row r="131" spans="2:8" s="397" customFormat="1" ht="15">
      <c r="B131" s="321"/>
      <c r="C131" s="322"/>
      <c r="D131" s="387"/>
      <c r="E131" s="323"/>
      <c r="F131" s="323"/>
      <c r="G131" s="357"/>
      <c r="H131" s="410"/>
    </row>
    <row r="132" spans="2:8" s="397" customFormat="1" ht="15">
      <c r="B132" s="321"/>
      <c r="C132" s="322"/>
      <c r="D132" s="387"/>
      <c r="E132" s="323"/>
      <c r="F132" s="323"/>
      <c r="G132" s="357"/>
      <c r="H132" s="410"/>
    </row>
    <row r="133" spans="2:8" s="397" customFormat="1" ht="15">
      <c r="B133" s="321"/>
      <c r="C133" s="322"/>
      <c r="D133" s="387"/>
      <c r="E133" s="323"/>
      <c r="F133" s="323"/>
      <c r="G133" s="357"/>
      <c r="H133" s="410"/>
    </row>
    <row r="134" spans="2:8" s="397" customFormat="1" ht="15">
      <c r="B134" s="321"/>
      <c r="C134" s="322"/>
      <c r="D134" s="387"/>
      <c r="E134" s="323"/>
      <c r="F134" s="323"/>
      <c r="G134" s="357"/>
      <c r="H134" s="410"/>
    </row>
    <row r="135" spans="2:8" s="397" customFormat="1" ht="15">
      <c r="B135" s="321"/>
      <c r="C135" s="322"/>
      <c r="D135" s="387"/>
      <c r="E135" s="323"/>
      <c r="F135" s="323"/>
      <c r="G135" s="357"/>
      <c r="H135" s="410"/>
    </row>
    <row r="136" spans="2:8" s="397" customFormat="1" ht="15">
      <c r="B136" s="321"/>
      <c r="C136" s="322"/>
      <c r="D136" s="387"/>
      <c r="E136" s="323"/>
      <c r="F136" s="323"/>
      <c r="G136" s="357"/>
      <c r="H136" s="410"/>
    </row>
    <row r="137" spans="2:8" s="397" customFormat="1" ht="15">
      <c r="B137" s="321"/>
      <c r="C137" s="322"/>
      <c r="D137" s="387"/>
      <c r="E137" s="323"/>
      <c r="F137" s="323"/>
      <c r="G137" s="357"/>
      <c r="H137" s="410"/>
    </row>
    <row r="138" spans="2:8" s="397" customFormat="1" ht="15">
      <c r="B138" s="321"/>
      <c r="C138" s="322"/>
      <c r="D138" s="387"/>
      <c r="E138" s="323"/>
      <c r="F138" s="323"/>
      <c r="G138" s="357"/>
      <c r="H138" s="410"/>
    </row>
    <row r="139" spans="2:8" s="397" customFormat="1" ht="15">
      <c r="B139" s="321"/>
      <c r="C139" s="322"/>
      <c r="D139" s="387"/>
      <c r="E139" s="323"/>
      <c r="F139" s="323"/>
      <c r="G139" s="357"/>
      <c r="H139" s="410"/>
    </row>
    <row r="140" spans="2:8" s="397" customFormat="1" ht="15">
      <c r="B140" s="321"/>
      <c r="C140" s="322"/>
      <c r="D140" s="387"/>
      <c r="E140" s="323"/>
      <c r="F140" s="323"/>
      <c r="G140" s="357"/>
      <c r="H140" s="410"/>
    </row>
    <row r="141" spans="2:8" s="397" customFormat="1" ht="15">
      <c r="B141" s="321"/>
      <c r="C141" s="322"/>
      <c r="D141" s="387"/>
      <c r="E141" s="323"/>
      <c r="F141" s="323"/>
      <c r="G141" s="357"/>
      <c r="H141" s="410"/>
    </row>
    <row r="142" spans="2:8" s="397" customFormat="1" ht="15">
      <c r="B142" s="321"/>
      <c r="C142" s="322"/>
      <c r="D142" s="387"/>
      <c r="E142" s="323"/>
      <c r="F142" s="323"/>
      <c r="G142" s="357"/>
      <c r="H142" s="410"/>
    </row>
    <row r="143" spans="2:8" s="397" customFormat="1" ht="15">
      <c r="B143" s="321"/>
      <c r="C143" s="322"/>
      <c r="D143" s="387"/>
      <c r="E143" s="323"/>
      <c r="F143" s="323"/>
      <c r="G143" s="357"/>
      <c r="H143" s="410"/>
    </row>
    <row r="144" spans="2:8" s="397" customFormat="1" ht="15">
      <c r="B144" s="321"/>
      <c r="C144" s="322"/>
      <c r="D144" s="387"/>
      <c r="E144" s="323"/>
      <c r="F144" s="323"/>
      <c r="G144" s="357"/>
      <c r="H144" s="410"/>
    </row>
    <row r="145" spans="2:8" s="397" customFormat="1" ht="15">
      <c r="B145" s="321"/>
      <c r="C145" s="322"/>
      <c r="D145" s="387"/>
      <c r="E145" s="323"/>
      <c r="F145" s="323"/>
      <c r="G145" s="357"/>
      <c r="H145" s="410"/>
    </row>
    <row r="146" spans="2:8" s="397" customFormat="1" ht="15">
      <c r="B146" s="321"/>
      <c r="C146" s="322"/>
      <c r="D146" s="387"/>
      <c r="E146" s="323"/>
      <c r="F146" s="323"/>
      <c r="G146" s="357"/>
      <c r="H146" s="410"/>
    </row>
    <row r="147" spans="2:8" s="397" customFormat="1" ht="15">
      <c r="B147" s="321"/>
      <c r="C147" s="322"/>
      <c r="D147" s="387"/>
      <c r="E147" s="323"/>
      <c r="F147" s="323"/>
      <c r="G147" s="357"/>
      <c r="H147" s="410"/>
    </row>
    <row r="148" spans="2:8" s="397" customFormat="1" ht="15">
      <c r="B148" s="321"/>
      <c r="C148" s="322"/>
      <c r="D148" s="387"/>
      <c r="E148" s="323"/>
      <c r="F148" s="323"/>
      <c r="G148" s="357"/>
      <c r="H148" s="410"/>
    </row>
    <row r="149" spans="2:8" s="397" customFormat="1" ht="15">
      <c r="B149" s="321"/>
      <c r="C149" s="322"/>
      <c r="D149" s="387"/>
      <c r="E149" s="323"/>
      <c r="F149" s="323"/>
      <c r="G149" s="357"/>
      <c r="H149" s="410"/>
    </row>
    <row r="150" spans="2:8" s="397" customFormat="1" ht="15">
      <c r="B150" s="321"/>
      <c r="C150" s="322"/>
      <c r="D150" s="387"/>
      <c r="E150" s="323"/>
      <c r="F150" s="323"/>
      <c r="G150" s="357"/>
      <c r="H150" s="410"/>
    </row>
    <row r="151" spans="2:8" s="397" customFormat="1" ht="15">
      <c r="B151" s="321"/>
      <c r="C151" s="322"/>
      <c r="D151" s="387"/>
      <c r="E151" s="323"/>
      <c r="F151" s="323"/>
      <c r="G151" s="357"/>
      <c r="H151" s="410"/>
    </row>
    <row r="152" spans="2:8" s="397" customFormat="1" ht="15">
      <c r="B152" s="321"/>
      <c r="C152" s="322"/>
      <c r="D152" s="387"/>
      <c r="E152" s="323"/>
      <c r="F152" s="323"/>
      <c r="G152" s="357"/>
      <c r="H152" s="410"/>
    </row>
    <row r="153" spans="2:8" s="397" customFormat="1" ht="15">
      <c r="B153" s="321"/>
      <c r="C153" s="322"/>
      <c r="D153" s="387"/>
      <c r="E153" s="323"/>
      <c r="F153" s="323"/>
      <c r="G153" s="357"/>
      <c r="H153" s="410"/>
    </row>
    <row r="154" spans="2:8" s="397" customFormat="1" ht="15">
      <c r="B154" s="321"/>
      <c r="C154" s="322"/>
      <c r="D154" s="387"/>
      <c r="E154" s="323"/>
      <c r="F154" s="323"/>
      <c r="G154" s="357"/>
      <c r="H154" s="410"/>
    </row>
    <row r="155" spans="2:8" s="397" customFormat="1" ht="15">
      <c r="B155" s="321"/>
      <c r="C155" s="322"/>
      <c r="D155" s="387"/>
      <c r="E155" s="323"/>
      <c r="F155" s="323"/>
      <c r="G155" s="357"/>
      <c r="H155" s="410"/>
    </row>
  </sheetData>
  <sheetProtection/>
  <mergeCells count="13">
    <mergeCell ref="D3:D4"/>
    <mergeCell ref="E3:F3"/>
    <mergeCell ref="G3:G4"/>
    <mergeCell ref="A78:H78"/>
    <mergeCell ref="A103:H103"/>
    <mergeCell ref="H3:H4"/>
    <mergeCell ref="A1:H1"/>
    <mergeCell ref="A5:H5"/>
    <mergeCell ref="A50:H50"/>
    <mergeCell ref="A56:H56"/>
    <mergeCell ref="A65:H65"/>
    <mergeCell ref="A3:A4"/>
    <mergeCell ref="B3:B4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18"/>
  <sheetViews>
    <sheetView tabSelected="1" zoomScale="90" zoomScaleNormal="90" zoomScalePageLayoutView="0" workbookViewId="0" topLeftCell="A24">
      <selection activeCell="L48" sqref="L48"/>
    </sheetView>
  </sheetViews>
  <sheetFormatPr defaultColWidth="9.125" defaultRowHeight="12.75"/>
  <cols>
    <col min="1" max="1" width="5.625" style="390" customWidth="1"/>
    <col min="2" max="2" width="15.50390625" style="321" customWidth="1"/>
    <col min="3" max="3" width="33.625" style="322" customWidth="1"/>
    <col min="4" max="4" width="32.00390625" style="387" customWidth="1"/>
    <col min="5" max="5" width="22.375" style="323" customWidth="1"/>
    <col min="6" max="6" width="18.375" style="323" customWidth="1"/>
    <col min="7" max="7" width="30.375" style="324" customWidth="1"/>
    <col min="8" max="8" width="11.50390625" style="414" customWidth="1"/>
    <col min="9" max="9" width="14.125" style="390" bestFit="1" customWidth="1"/>
    <col min="10" max="16384" width="9.125" style="390" customWidth="1"/>
  </cols>
  <sheetData>
    <row r="1" spans="1:8" ht="15">
      <c r="A1" s="419" t="s">
        <v>28</v>
      </c>
      <c r="B1" s="420"/>
      <c r="C1" s="420"/>
      <c r="D1" s="420"/>
      <c r="E1" s="420"/>
      <c r="F1" s="420"/>
      <c r="G1" s="420"/>
      <c r="H1" s="420"/>
    </row>
    <row r="2" spans="1:8" ht="15">
      <c r="A2" s="391"/>
      <c r="B2" s="392"/>
      <c r="C2" s="388"/>
      <c r="D2" s="388"/>
      <c r="E2" s="388"/>
      <c r="F2" s="388"/>
      <c r="G2" s="388"/>
      <c r="H2" s="412"/>
    </row>
    <row r="3" spans="1:8" ht="18.75" customHeight="1">
      <c r="A3" s="424" t="s">
        <v>0</v>
      </c>
      <c r="B3" s="425" t="s">
        <v>1</v>
      </c>
      <c r="C3" s="325" t="s">
        <v>2</v>
      </c>
      <c r="D3" s="424" t="s">
        <v>232</v>
      </c>
      <c r="E3" s="426" t="s">
        <v>7</v>
      </c>
      <c r="F3" s="426"/>
      <c r="G3" s="424" t="s">
        <v>8</v>
      </c>
      <c r="H3" s="418" t="s">
        <v>23</v>
      </c>
    </row>
    <row r="4" spans="1:118" ht="15">
      <c r="A4" s="424"/>
      <c r="B4" s="425"/>
      <c r="C4" s="325" t="s">
        <v>3</v>
      </c>
      <c r="D4" s="424"/>
      <c r="E4" s="293" t="s">
        <v>10</v>
      </c>
      <c r="F4" s="293" t="s">
        <v>11</v>
      </c>
      <c r="G4" s="424"/>
      <c r="H4" s="418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</row>
    <row r="5" spans="1:114" s="395" customFormat="1" ht="29.25" customHeight="1">
      <c r="A5" s="421" t="s">
        <v>29</v>
      </c>
      <c r="B5" s="422"/>
      <c r="C5" s="422"/>
      <c r="D5" s="422"/>
      <c r="E5" s="422"/>
      <c r="F5" s="422"/>
      <c r="G5" s="422"/>
      <c r="H5" s="423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  <c r="CZ5" s="394"/>
      <c r="DA5" s="394"/>
      <c r="DB5" s="394"/>
      <c r="DC5" s="394"/>
      <c r="DD5" s="394"/>
      <c r="DE5" s="394"/>
      <c r="DF5" s="394"/>
      <c r="DG5" s="394"/>
      <c r="DH5" s="394"/>
      <c r="DI5" s="394"/>
      <c r="DJ5" s="394"/>
    </row>
    <row r="6" spans="1:9" ht="13.5">
      <c r="A6" s="326">
        <v>1</v>
      </c>
      <c r="B6" s="327">
        <v>42463</v>
      </c>
      <c r="C6" s="328" t="s">
        <v>25</v>
      </c>
      <c r="D6" s="328" t="s">
        <v>26</v>
      </c>
      <c r="E6" s="329">
        <v>42463.708333333336</v>
      </c>
      <c r="F6" s="330">
        <v>42463.74652777778</v>
      </c>
      <c r="G6" s="223" t="s">
        <v>24</v>
      </c>
      <c r="H6" s="404">
        <v>90.39250000191329</v>
      </c>
      <c r="I6" s="91">
        <f>F6-E6</f>
        <v>0.038194444445252884</v>
      </c>
    </row>
    <row r="7" spans="1:9" ht="13.5">
      <c r="A7" s="326">
        <v>2</v>
      </c>
      <c r="B7" s="327">
        <v>42463</v>
      </c>
      <c r="C7" s="331" t="s">
        <v>27</v>
      </c>
      <c r="D7" s="331" t="s">
        <v>233</v>
      </c>
      <c r="E7" s="329">
        <v>42463.02569444444</v>
      </c>
      <c r="F7" s="329">
        <v>42463.05138888889</v>
      </c>
      <c r="G7" s="223" t="s">
        <v>24</v>
      </c>
      <c r="H7" s="404">
        <v>304.0475000440056</v>
      </c>
      <c r="I7" s="91">
        <f aca="true" t="shared" si="0" ref="I7:I31">F7-E7</f>
        <v>0.025694444448163267</v>
      </c>
    </row>
    <row r="8" spans="1:9" ht="13.5">
      <c r="A8" s="326">
        <v>3</v>
      </c>
      <c r="B8" s="327">
        <v>42470</v>
      </c>
      <c r="C8" s="331" t="s">
        <v>56</v>
      </c>
      <c r="D8" s="331" t="s">
        <v>57</v>
      </c>
      <c r="E8" s="329">
        <v>42470.38402777778</v>
      </c>
      <c r="F8" s="330">
        <v>42470.40625</v>
      </c>
      <c r="G8" s="328" t="s">
        <v>61</v>
      </c>
      <c r="H8" s="405">
        <v>262.95999999617345</v>
      </c>
      <c r="I8" s="91">
        <f t="shared" si="0"/>
        <v>0.022222222221898846</v>
      </c>
    </row>
    <row r="9" spans="1:9" ht="27">
      <c r="A9" s="326">
        <v>4</v>
      </c>
      <c r="B9" s="327">
        <v>42470</v>
      </c>
      <c r="C9" s="331" t="s">
        <v>42</v>
      </c>
      <c r="D9" s="331" t="s">
        <v>43</v>
      </c>
      <c r="E9" s="329">
        <v>42470.38402777778</v>
      </c>
      <c r="F9" s="330">
        <v>42470.41736111111</v>
      </c>
      <c r="G9" s="328" t="s">
        <v>61</v>
      </c>
      <c r="H9" s="405">
        <v>236.66399999655607</v>
      </c>
      <c r="I9" s="91">
        <f t="shared" si="0"/>
        <v>0.03333333333284827</v>
      </c>
    </row>
    <row r="10" spans="1:9" ht="13.5">
      <c r="A10" s="326">
        <v>5</v>
      </c>
      <c r="B10" s="327">
        <v>42470</v>
      </c>
      <c r="C10" s="331" t="s">
        <v>44</v>
      </c>
      <c r="D10" s="331" t="s">
        <v>45</v>
      </c>
      <c r="E10" s="332">
        <v>42470.552777777775</v>
      </c>
      <c r="F10" s="330">
        <v>42470.6</v>
      </c>
      <c r="G10" s="328" t="s">
        <v>61</v>
      </c>
      <c r="H10" s="406">
        <v>1341.0960000321431</v>
      </c>
      <c r="I10" s="91">
        <f t="shared" si="0"/>
        <v>0.04722222222335404</v>
      </c>
    </row>
    <row r="11" spans="1:9" s="397" customFormat="1" ht="13.5">
      <c r="A11" s="326">
        <v>6</v>
      </c>
      <c r="B11" s="327">
        <v>42470</v>
      </c>
      <c r="C11" s="328" t="s">
        <v>48</v>
      </c>
      <c r="D11" s="331" t="s">
        <v>49</v>
      </c>
      <c r="E11" s="333">
        <v>42470.552777777775</v>
      </c>
      <c r="F11" s="334">
        <v>42470.788194444445</v>
      </c>
      <c r="G11" s="328" t="s">
        <v>61</v>
      </c>
      <c r="H11" s="411">
        <v>2228.586000032143</v>
      </c>
      <c r="I11" s="91">
        <f t="shared" si="0"/>
        <v>0.2354166666700621</v>
      </c>
    </row>
    <row r="12" spans="1:9" s="397" customFormat="1" ht="13.5">
      <c r="A12" s="326">
        <v>7</v>
      </c>
      <c r="B12" s="327">
        <v>42470</v>
      </c>
      <c r="C12" s="331" t="s">
        <v>60</v>
      </c>
      <c r="D12" s="331" t="s">
        <v>51</v>
      </c>
      <c r="E12" s="332">
        <v>42470.63055555556</v>
      </c>
      <c r="F12" s="330">
        <v>42470.67361111111</v>
      </c>
      <c r="G12" s="328" t="s">
        <v>61</v>
      </c>
      <c r="H12" s="406">
        <v>509.4849999387749</v>
      </c>
      <c r="I12" s="91">
        <f t="shared" si="0"/>
        <v>0.04305555555038154</v>
      </c>
    </row>
    <row r="13" spans="1:9" s="397" customFormat="1" ht="13.5">
      <c r="A13" s="326">
        <v>8</v>
      </c>
      <c r="B13" s="401">
        <v>42475</v>
      </c>
      <c r="C13" s="328" t="s">
        <v>67</v>
      </c>
      <c r="D13" s="331" t="s">
        <v>68</v>
      </c>
      <c r="E13" s="329">
        <v>42475.4375</v>
      </c>
      <c r="F13" s="337">
        <v>42475.461805555555</v>
      </c>
      <c r="G13" s="328" t="s">
        <v>61</v>
      </c>
      <c r="H13" s="408">
        <v>575.2249999808671</v>
      </c>
      <c r="I13" s="91">
        <f t="shared" si="0"/>
        <v>0.024305555554747116</v>
      </c>
    </row>
    <row r="14" spans="1:9" s="397" customFormat="1" ht="13.5">
      <c r="A14" s="326">
        <v>9</v>
      </c>
      <c r="B14" s="401">
        <v>42475</v>
      </c>
      <c r="C14" s="328" t="s">
        <v>69</v>
      </c>
      <c r="D14" s="331" t="s">
        <v>70</v>
      </c>
      <c r="E14" s="329">
        <v>42475.4375</v>
      </c>
      <c r="F14" s="337">
        <v>42475.479166666664</v>
      </c>
      <c r="G14" s="328" t="s">
        <v>61</v>
      </c>
      <c r="H14" s="408">
        <v>690.269999959821</v>
      </c>
      <c r="I14" s="91">
        <f t="shared" si="0"/>
        <v>0.04166666666424135</v>
      </c>
    </row>
    <row r="15" spans="1:9" s="397" customFormat="1" ht="27">
      <c r="A15" s="326">
        <v>10</v>
      </c>
      <c r="B15" s="338">
        <v>42477</v>
      </c>
      <c r="C15" s="328" t="s">
        <v>71</v>
      </c>
      <c r="D15" s="331" t="s">
        <v>98</v>
      </c>
      <c r="E15" s="329">
        <v>42477.606944444444</v>
      </c>
      <c r="F15" s="342">
        <v>42477.61944444444</v>
      </c>
      <c r="G15" s="328" t="s">
        <v>61</v>
      </c>
      <c r="H15" s="408">
        <v>59.16599998622434</v>
      </c>
      <c r="I15" s="91">
        <f t="shared" si="0"/>
        <v>0.012499999997089617</v>
      </c>
    </row>
    <row r="16" spans="1:9" s="397" customFormat="1" ht="15">
      <c r="A16" s="326">
        <v>11</v>
      </c>
      <c r="B16" s="344">
        <v>42481</v>
      </c>
      <c r="C16" s="345" t="s">
        <v>73</v>
      </c>
      <c r="D16" s="339" t="s">
        <v>74</v>
      </c>
      <c r="E16" s="341">
        <v>42481.381944444445</v>
      </c>
      <c r="F16" s="293">
        <v>42481.430555555555</v>
      </c>
      <c r="G16" s="328" t="s">
        <v>61</v>
      </c>
      <c r="H16" s="406">
        <v>1725.6749999426015</v>
      </c>
      <c r="I16" s="91">
        <f t="shared" si="0"/>
        <v>0.04861111110949423</v>
      </c>
    </row>
    <row r="17" spans="1:9" s="397" customFormat="1" ht="15">
      <c r="A17" s="326">
        <v>12</v>
      </c>
      <c r="B17" s="344">
        <v>42481</v>
      </c>
      <c r="C17" s="339" t="s">
        <v>75</v>
      </c>
      <c r="D17" s="340" t="s">
        <v>76</v>
      </c>
      <c r="E17" s="341">
        <v>42481.407638888886</v>
      </c>
      <c r="F17" s="293">
        <v>42481.45416666667</v>
      </c>
      <c r="G17" s="328" t="s">
        <v>61</v>
      </c>
      <c r="H17" s="406">
        <v>660.6870000872458</v>
      </c>
      <c r="I17" s="91">
        <f t="shared" si="0"/>
        <v>0.04652777778392192</v>
      </c>
    </row>
    <row r="18" spans="1:9" s="397" customFormat="1" ht="15">
      <c r="A18" s="326">
        <v>13</v>
      </c>
      <c r="B18" s="344">
        <v>42525</v>
      </c>
      <c r="C18" s="354" t="s">
        <v>148</v>
      </c>
      <c r="D18" s="331" t="s">
        <v>149</v>
      </c>
      <c r="E18" s="330">
        <v>42525.25</v>
      </c>
      <c r="F18" s="352">
        <v>42525.541666666664</v>
      </c>
      <c r="G18" s="347" t="s">
        <v>157</v>
      </c>
      <c r="H18" s="406">
        <v>690.2699999942602</v>
      </c>
      <c r="I18" s="91">
        <f t="shared" si="0"/>
        <v>0.29166666666424135</v>
      </c>
    </row>
    <row r="19" spans="1:9" s="397" customFormat="1" ht="15">
      <c r="A19" s="326">
        <v>14</v>
      </c>
      <c r="B19" s="344">
        <v>42525</v>
      </c>
      <c r="C19" s="354" t="s">
        <v>150</v>
      </c>
      <c r="D19" s="331" t="s">
        <v>151</v>
      </c>
      <c r="E19" s="330">
        <v>42525</v>
      </c>
      <c r="F19" s="352">
        <v>42525.06527777778</v>
      </c>
      <c r="G19" s="347" t="s">
        <v>157</v>
      </c>
      <c r="H19" s="406">
        <v>231.73350000631385</v>
      </c>
      <c r="I19" s="91">
        <f t="shared" si="0"/>
        <v>0.06527777777955635</v>
      </c>
    </row>
    <row r="20" spans="1:9" s="397" customFormat="1" ht="15">
      <c r="A20" s="326">
        <v>15</v>
      </c>
      <c r="B20" s="344">
        <v>42524</v>
      </c>
      <c r="C20" s="348" t="s">
        <v>60</v>
      </c>
      <c r="D20" s="331" t="s">
        <v>156</v>
      </c>
      <c r="E20" s="349">
        <v>42524.958333333336</v>
      </c>
      <c r="F20" s="352">
        <v>42524.98472222222</v>
      </c>
      <c r="G20" s="347" t="s">
        <v>108</v>
      </c>
      <c r="H20" s="406">
        <v>187.35899999081622</v>
      </c>
      <c r="I20" s="91">
        <f t="shared" si="0"/>
        <v>0.026388888887595385</v>
      </c>
    </row>
    <row r="21" spans="1:9" s="397" customFormat="1" ht="15">
      <c r="A21" s="326">
        <v>16</v>
      </c>
      <c r="B21" s="344">
        <v>42527</v>
      </c>
      <c r="C21" s="348" t="s">
        <v>162</v>
      </c>
      <c r="D21" s="331" t="s">
        <v>53</v>
      </c>
      <c r="E21" s="349">
        <v>42527.430555555555</v>
      </c>
      <c r="F21" s="349">
        <v>42527.47222222222</v>
      </c>
      <c r="G21" s="347" t="s">
        <v>157</v>
      </c>
      <c r="H21" s="406">
        <v>986.0999999426015</v>
      </c>
      <c r="I21" s="91">
        <f t="shared" si="0"/>
        <v>0.04166666666424135</v>
      </c>
    </row>
    <row r="22" spans="1:9" s="397" customFormat="1" ht="15">
      <c r="A22" s="326">
        <v>17</v>
      </c>
      <c r="B22" s="291">
        <v>42529</v>
      </c>
      <c r="C22" s="331" t="s">
        <v>165</v>
      </c>
      <c r="D22" s="331" t="s">
        <v>166</v>
      </c>
      <c r="E22" s="330">
        <v>42529.675</v>
      </c>
      <c r="F22" s="352">
        <v>42529.7625</v>
      </c>
      <c r="G22" s="347" t="s">
        <v>157</v>
      </c>
      <c r="H22" s="406">
        <v>20.708099998622433</v>
      </c>
      <c r="I22" s="91">
        <f t="shared" si="0"/>
        <v>0.08749999999417923</v>
      </c>
    </row>
    <row r="23" spans="1:9" s="397" customFormat="1" ht="15">
      <c r="A23" s="326">
        <v>18</v>
      </c>
      <c r="B23" s="291">
        <v>42529</v>
      </c>
      <c r="C23" s="355" t="s">
        <v>170</v>
      </c>
      <c r="D23" s="331" t="s">
        <v>169</v>
      </c>
      <c r="E23" s="356">
        <v>42529.92361111111</v>
      </c>
      <c r="F23" s="352">
        <v>42529.979166666664</v>
      </c>
      <c r="G23" s="347" t="s">
        <v>108</v>
      </c>
      <c r="H23" s="406">
        <v>394.4399999942601</v>
      </c>
      <c r="I23" s="91">
        <f t="shared" si="0"/>
        <v>0.055555555554747116</v>
      </c>
    </row>
    <row r="24" spans="1:9" s="357" customFormat="1" ht="15">
      <c r="A24" s="326">
        <v>19</v>
      </c>
      <c r="B24" s="291">
        <v>42533</v>
      </c>
      <c r="C24" s="348" t="s">
        <v>42</v>
      </c>
      <c r="D24" s="331" t="s">
        <v>175</v>
      </c>
      <c r="E24" s="349">
        <v>42533.55763888889</v>
      </c>
      <c r="F24" s="352">
        <v>42533.57916666667</v>
      </c>
      <c r="G24" s="347" t="s">
        <v>108</v>
      </c>
      <c r="H24" s="406">
        <v>152.84550003329116</v>
      </c>
      <c r="I24" s="91">
        <f t="shared" si="0"/>
        <v>0.021527777782466728</v>
      </c>
    </row>
    <row r="25" spans="1:9" s="357" customFormat="1" ht="15">
      <c r="A25" s="326">
        <v>20</v>
      </c>
      <c r="B25" s="291">
        <v>42537</v>
      </c>
      <c r="C25" s="348" t="s">
        <v>178</v>
      </c>
      <c r="D25" s="331" t="s">
        <v>179</v>
      </c>
      <c r="E25" s="349">
        <v>42537.50069444445</v>
      </c>
      <c r="F25" s="293">
        <v>42537.56319444445</v>
      </c>
      <c r="G25" s="347" t="s">
        <v>157</v>
      </c>
      <c r="H25" s="406">
        <v>887.49</v>
      </c>
      <c r="I25" s="91">
        <f t="shared" si="0"/>
        <v>0.0625</v>
      </c>
    </row>
    <row r="26" spans="1:9" s="357" customFormat="1" ht="15">
      <c r="A26" s="326">
        <v>21</v>
      </c>
      <c r="B26" s="291">
        <v>42540</v>
      </c>
      <c r="C26" s="348" t="s">
        <v>182</v>
      </c>
      <c r="D26" s="331" t="s">
        <v>183</v>
      </c>
      <c r="E26" s="349">
        <v>42540.62847222222</v>
      </c>
      <c r="F26" s="293">
        <v>42540.68194444444</v>
      </c>
      <c r="G26" s="347" t="s">
        <v>108</v>
      </c>
      <c r="H26" s="406">
        <v>253.09899999846937</v>
      </c>
      <c r="I26" s="91">
        <f t="shared" si="0"/>
        <v>0.053472222221898846</v>
      </c>
    </row>
    <row r="27" spans="1:9" s="357" customFormat="1" ht="27">
      <c r="A27" s="326">
        <v>22</v>
      </c>
      <c r="B27" s="291">
        <v>42542</v>
      </c>
      <c r="C27" s="348" t="s">
        <v>188</v>
      </c>
      <c r="D27" s="331" t="s">
        <v>189</v>
      </c>
      <c r="E27" s="349">
        <v>42542.12708333333</v>
      </c>
      <c r="F27" s="293">
        <v>42542.157638888886</v>
      </c>
      <c r="G27" s="347" t="s">
        <v>108</v>
      </c>
      <c r="H27" s="406">
        <v>361.569999973214</v>
      </c>
      <c r="I27" s="91">
        <f t="shared" si="0"/>
        <v>0.030555555553291924</v>
      </c>
    </row>
    <row r="28" spans="1:9" s="357" customFormat="1" ht="15">
      <c r="A28" s="326">
        <v>23</v>
      </c>
      <c r="B28" s="291">
        <v>42546</v>
      </c>
      <c r="C28" s="348" t="s">
        <v>204</v>
      </c>
      <c r="D28" s="348" t="s">
        <v>205</v>
      </c>
      <c r="E28" s="349">
        <v>42546.72222222222</v>
      </c>
      <c r="F28" s="352">
        <v>42546.76388888889</v>
      </c>
      <c r="G28" s="347" t="s">
        <v>157</v>
      </c>
      <c r="H28" s="406">
        <v>164.35000001913286</v>
      </c>
      <c r="I28" s="91">
        <f t="shared" si="0"/>
        <v>0.041666666671517305</v>
      </c>
    </row>
    <row r="29" spans="1:9" s="357" customFormat="1" ht="15">
      <c r="A29" s="326">
        <v>24</v>
      </c>
      <c r="B29" s="291">
        <v>42547</v>
      </c>
      <c r="C29" s="348" t="s">
        <v>206</v>
      </c>
      <c r="D29" s="348" t="s">
        <v>207</v>
      </c>
      <c r="E29" s="349">
        <v>42547.649305555555</v>
      </c>
      <c r="F29" s="352">
        <v>42547.69930555556</v>
      </c>
      <c r="G29" s="347" t="s">
        <v>157</v>
      </c>
      <c r="H29" s="406">
        <v>709.992000041327</v>
      </c>
      <c r="I29" s="91">
        <f t="shared" si="0"/>
        <v>0.05000000000291038</v>
      </c>
    </row>
    <row r="30" spans="1:9" s="357" customFormat="1" ht="15">
      <c r="A30" s="326">
        <v>25</v>
      </c>
      <c r="B30" s="291">
        <v>42547</v>
      </c>
      <c r="C30" s="348" t="s">
        <v>208</v>
      </c>
      <c r="D30" s="348" t="s">
        <v>209</v>
      </c>
      <c r="E30" s="349">
        <v>42547.02291666667</v>
      </c>
      <c r="F30" s="352">
        <v>42547.09097222222</v>
      </c>
      <c r="G30" s="347" t="s">
        <v>157</v>
      </c>
      <c r="H30" s="406">
        <v>1610.6299999119888</v>
      </c>
      <c r="I30" s="91">
        <f t="shared" si="0"/>
        <v>0.06805555555183673</v>
      </c>
    </row>
    <row r="31" spans="1:9" s="397" customFormat="1" ht="30.75">
      <c r="A31" s="326">
        <v>26</v>
      </c>
      <c r="B31" s="291">
        <v>42548</v>
      </c>
      <c r="C31" s="348" t="s">
        <v>216</v>
      </c>
      <c r="D31" s="348" t="s">
        <v>217</v>
      </c>
      <c r="E31" s="349">
        <v>42548.868055555555</v>
      </c>
      <c r="F31" s="293">
        <v>42548.90347222222</v>
      </c>
      <c r="G31" s="347" t="s">
        <v>108</v>
      </c>
      <c r="H31" s="406">
        <v>335.2739999908162</v>
      </c>
      <c r="I31" s="91">
        <f t="shared" si="0"/>
        <v>0.03541666666569654</v>
      </c>
    </row>
    <row r="32" spans="1:10" s="397" customFormat="1" ht="15">
      <c r="A32" s="223"/>
      <c r="B32" s="291"/>
      <c r="C32" s="358"/>
      <c r="D32" s="331"/>
      <c r="E32" s="359"/>
      <c r="F32" s="293"/>
      <c r="G32" s="348"/>
      <c r="H32" s="406"/>
      <c r="I32" s="142">
        <f>AVERAGE(I6:I31)</f>
        <v>0.05961538461521671</v>
      </c>
      <c r="J32" s="398"/>
    </row>
    <row r="33" spans="1:8" ht="25.5" customHeight="1">
      <c r="A33" s="415" t="s">
        <v>34</v>
      </c>
      <c r="B33" s="416"/>
      <c r="C33" s="416"/>
      <c r="D33" s="416"/>
      <c r="E33" s="416"/>
      <c r="F33" s="416"/>
      <c r="G33" s="416"/>
      <c r="H33" s="417"/>
    </row>
    <row r="34" spans="1:9" ht="13.5">
      <c r="A34" s="326">
        <v>1</v>
      </c>
      <c r="B34" s="291">
        <v>42499</v>
      </c>
      <c r="C34" s="328" t="s">
        <v>113</v>
      </c>
      <c r="D34" s="331" t="s">
        <v>114</v>
      </c>
      <c r="E34" s="332">
        <v>42499.41111111111</v>
      </c>
      <c r="F34" s="366">
        <v>42499.441666666666</v>
      </c>
      <c r="G34" s="362" t="s">
        <v>108</v>
      </c>
      <c r="H34" s="405">
        <v>361.569999973214</v>
      </c>
      <c r="I34" s="91">
        <f>F34-E34</f>
        <v>0.030555555553291924</v>
      </c>
    </row>
    <row r="35" spans="1:9" ht="27">
      <c r="A35" s="326">
        <v>2</v>
      </c>
      <c r="B35" s="291">
        <v>42539.48472222222</v>
      </c>
      <c r="C35" s="223" t="s">
        <v>185</v>
      </c>
      <c r="D35" s="370" t="s">
        <v>186</v>
      </c>
      <c r="E35" s="361">
        <v>42539.48472222222</v>
      </c>
      <c r="F35" s="293">
        <v>42539.572916666664</v>
      </c>
      <c r="G35" s="362" t="s">
        <v>108</v>
      </c>
      <c r="H35" s="405">
        <v>1043.6224999579076</v>
      </c>
      <c r="I35" s="91">
        <f>F35-E35</f>
        <v>0.08819444444088731</v>
      </c>
    </row>
    <row r="36" spans="1:9" ht="13.5">
      <c r="A36" s="363"/>
      <c r="B36" s="363"/>
      <c r="C36" s="363"/>
      <c r="D36" s="371"/>
      <c r="E36" s="293"/>
      <c r="F36" s="293"/>
      <c r="G36" s="363"/>
      <c r="H36" s="406"/>
      <c r="I36" s="142">
        <f>AVERAGE(I34:I35)</f>
        <v>0.05937499999708962</v>
      </c>
    </row>
    <row r="37" spans="1:8" ht="15" customHeight="1">
      <c r="A37" s="415" t="s">
        <v>33</v>
      </c>
      <c r="B37" s="416"/>
      <c r="C37" s="416"/>
      <c r="D37" s="416"/>
      <c r="E37" s="416"/>
      <c r="F37" s="416"/>
      <c r="G37" s="416"/>
      <c r="H37" s="417"/>
    </row>
    <row r="38" spans="1:8" ht="13.5">
      <c r="A38" s="364"/>
      <c r="B38" s="365"/>
      <c r="C38" s="365"/>
      <c r="D38" s="365"/>
      <c r="E38" s="365"/>
      <c r="F38" s="365"/>
      <c r="G38" s="365"/>
      <c r="H38" s="409"/>
    </row>
    <row r="39" spans="1:8" s="397" customFormat="1" ht="13.5">
      <c r="A39" s="223"/>
      <c r="B39" s="343"/>
      <c r="C39" s="223"/>
      <c r="D39" s="343"/>
      <c r="E39" s="343"/>
      <c r="F39" s="223"/>
      <c r="G39" s="374"/>
      <c r="H39" s="406"/>
    </row>
    <row r="40" spans="1:8" s="397" customFormat="1" ht="15" customHeight="1">
      <c r="A40" s="415" t="s">
        <v>30</v>
      </c>
      <c r="B40" s="416"/>
      <c r="C40" s="416"/>
      <c r="D40" s="416"/>
      <c r="E40" s="416"/>
      <c r="F40" s="416"/>
      <c r="G40" s="416"/>
      <c r="H40" s="417"/>
    </row>
    <row r="41" spans="1:9" s="397" customFormat="1" ht="13.5">
      <c r="A41" s="223">
        <v>1</v>
      </c>
      <c r="B41" s="291">
        <v>42478</v>
      </c>
      <c r="C41" s="376" t="s">
        <v>81</v>
      </c>
      <c r="D41" s="331" t="s">
        <v>80</v>
      </c>
      <c r="E41" s="335">
        <v>42478.177083333336</v>
      </c>
      <c r="F41" s="366">
        <v>42478.19513888889</v>
      </c>
      <c r="G41" s="223" t="s">
        <v>61</v>
      </c>
      <c r="H41" s="406">
        <v>213.65500000765314</v>
      </c>
      <c r="I41" s="91">
        <f aca="true" t="shared" si="1" ref="I41:I48">F41-E41</f>
        <v>0.018055555556202307</v>
      </c>
    </row>
    <row r="42" spans="1:9" s="397" customFormat="1" ht="13.5">
      <c r="A42" s="223">
        <v>2</v>
      </c>
      <c r="B42" s="291">
        <v>42479</v>
      </c>
      <c r="C42" s="376" t="s">
        <v>82</v>
      </c>
      <c r="D42" s="331" t="s">
        <v>83</v>
      </c>
      <c r="E42" s="335">
        <v>42479.595138888886</v>
      </c>
      <c r="F42" s="366">
        <v>42479.604166666664</v>
      </c>
      <c r="G42" s="223" t="s">
        <v>61</v>
      </c>
      <c r="H42" s="406">
        <v>11940.027500003827</v>
      </c>
      <c r="I42" s="91">
        <f t="shared" si="1"/>
        <v>0.009027777778101154</v>
      </c>
    </row>
    <row r="43" spans="1:9" s="397" customFormat="1" ht="13.5">
      <c r="A43" s="223">
        <v>3</v>
      </c>
      <c r="B43" s="291">
        <v>42486</v>
      </c>
      <c r="C43" s="367" t="s">
        <v>82</v>
      </c>
      <c r="D43" s="331" t="s">
        <v>83</v>
      </c>
      <c r="E43" s="377">
        <v>42486.21527777778</v>
      </c>
      <c r="F43" s="368">
        <v>42486.23611111111</v>
      </c>
      <c r="G43" s="223" t="s">
        <v>61</v>
      </c>
      <c r="H43" s="405">
        <v>246.52499994260143</v>
      </c>
      <c r="I43" s="91">
        <f t="shared" si="1"/>
        <v>0.020833333328482695</v>
      </c>
    </row>
    <row r="44" spans="1:9" s="397" customFormat="1" ht="13.5">
      <c r="A44" s="223">
        <v>4</v>
      </c>
      <c r="B44" s="291">
        <v>42491</v>
      </c>
      <c r="C44" s="367" t="s">
        <v>101</v>
      </c>
      <c r="D44" s="331" t="s">
        <v>102</v>
      </c>
      <c r="E44" s="377">
        <v>42491.79236111111</v>
      </c>
      <c r="F44" s="377">
        <v>42491.81597222222</v>
      </c>
      <c r="G44" s="223" t="s">
        <v>61</v>
      </c>
      <c r="H44" s="405">
        <v>279.3949999636476</v>
      </c>
      <c r="I44" s="91">
        <f t="shared" si="1"/>
        <v>0.02361111110803904</v>
      </c>
    </row>
    <row r="45" spans="1:9" s="397" customFormat="1" ht="13.5">
      <c r="A45" s="223">
        <v>5</v>
      </c>
      <c r="B45" s="291">
        <v>42507</v>
      </c>
      <c r="C45" s="367" t="s">
        <v>81</v>
      </c>
      <c r="D45" s="331" t="s">
        <v>132</v>
      </c>
      <c r="E45" s="377">
        <v>42507.8125</v>
      </c>
      <c r="F45" s="368">
        <v>42507.82986111111</v>
      </c>
      <c r="G45" s="223" t="s">
        <v>61</v>
      </c>
      <c r="H45" s="405">
        <v>342.39583330144524</v>
      </c>
      <c r="I45" s="91">
        <f t="shared" si="1"/>
        <v>0.01736111110949423</v>
      </c>
    </row>
    <row r="46" spans="1:9" s="397" customFormat="1" ht="15">
      <c r="A46" s="223">
        <v>6</v>
      </c>
      <c r="B46" s="344">
        <v>42544</v>
      </c>
      <c r="C46" s="358" t="s">
        <v>101</v>
      </c>
      <c r="D46" s="348" t="s">
        <v>202</v>
      </c>
      <c r="E46" s="373">
        <v>42544.02777777778</v>
      </c>
      <c r="F46" s="352">
        <v>42544.07986111111</v>
      </c>
      <c r="G46" s="223" t="s">
        <v>61</v>
      </c>
      <c r="H46" s="406">
        <v>616.3124999426014</v>
      </c>
      <c r="I46" s="91">
        <f t="shared" si="1"/>
        <v>0.052083333328482695</v>
      </c>
    </row>
    <row r="47" spans="1:9" s="397" customFormat="1" ht="15">
      <c r="A47" s="223">
        <v>7</v>
      </c>
      <c r="B47" s="344">
        <v>42544</v>
      </c>
      <c r="C47" s="358" t="s">
        <v>101</v>
      </c>
      <c r="D47" s="348" t="s">
        <v>203</v>
      </c>
      <c r="E47" s="373">
        <v>42544.02777777778</v>
      </c>
      <c r="F47" s="352">
        <v>42544.07986111111</v>
      </c>
      <c r="G47" s="223" t="s">
        <v>61</v>
      </c>
      <c r="H47" s="406">
        <v>616.3124999426014</v>
      </c>
      <c r="I47" s="91">
        <f t="shared" si="1"/>
        <v>0.052083333328482695</v>
      </c>
    </row>
    <row r="48" spans="1:9" s="397" customFormat="1" ht="15">
      <c r="A48" s="223">
        <v>8</v>
      </c>
      <c r="B48" s="291">
        <v>42550</v>
      </c>
      <c r="C48" s="358" t="s">
        <v>225</v>
      </c>
      <c r="D48" s="348" t="s">
        <v>226</v>
      </c>
      <c r="E48" s="373">
        <v>42550.135416666664</v>
      </c>
      <c r="F48" s="352">
        <v>42550.166666666664</v>
      </c>
      <c r="G48" s="223" t="s">
        <v>61</v>
      </c>
      <c r="H48" s="406">
        <v>246.525</v>
      </c>
      <c r="I48" s="91">
        <f t="shared" si="1"/>
        <v>0.03125</v>
      </c>
    </row>
    <row r="49" spans="1:9" s="397" customFormat="1" ht="13.5">
      <c r="A49" s="223"/>
      <c r="B49" s="343"/>
      <c r="C49" s="343"/>
      <c r="D49" s="223"/>
      <c r="E49" s="343"/>
      <c r="F49" s="223"/>
      <c r="G49" s="374"/>
      <c r="H49" s="406"/>
      <c r="I49" s="142">
        <f>AVERAGE(I41:I48)</f>
        <v>0.028038194442160602</v>
      </c>
    </row>
    <row r="50" spans="1:8" s="397" customFormat="1" ht="13.5">
      <c r="A50" s="415" t="s">
        <v>31</v>
      </c>
      <c r="B50" s="416"/>
      <c r="C50" s="416"/>
      <c r="D50" s="416"/>
      <c r="E50" s="416"/>
      <c r="F50" s="416"/>
      <c r="G50" s="416"/>
      <c r="H50" s="417"/>
    </row>
    <row r="51" spans="1:8" s="397" customFormat="1" ht="13.5">
      <c r="A51" s="223"/>
      <c r="B51" s="343"/>
      <c r="C51" s="374"/>
      <c r="D51" s="374"/>
      <c r="E51" s="374"/>
      <c r="F51" s="374"/>
      <c r="G51" s="374"/>
      <c r="H51" s="409"/>
    </row>
    <row r="52" spans="1:9" s="397" customFormat="1" ht="27">
      <c r="A52" s="223">
        <v>1</v>
      </c>
      <c r="B52" s="291">
        <v>42465</v>
      </c>
      <c r="C52" s="328" t="s">
        <v>37</v>
      </c>
      <c r="D52" s="331" t="s">
        <v>38</v>
      </c>
      <c r="E52" s="329">
        <v>42465.006944444445</v>
      </c>
      <c r="F52" s="337">
        <v>42465.010416666664</v>
      </c>
      <c r="G52" s="223" t="s">
        <v>61</v>
      </c>
      <c r="H52" s="405">
        <v>41.08749996173428</v>
      </c>
      <c r="I52" s="91">
        <f aca="true" t="shared" si="2" ref="I52:I64">F52-E52</f>
        <v>0.0034722222189884633</v>
      </c>
    </row>
    <row r="53" spans="1:9" s="400" customFormat="1" ht="13.5">
      <c r="A53" s="289">
        <v>2</v>
      </c>
      <c r="B53" s="290">
        <v>42466</v>
      </c>
      <c r="C53" s="328" t="s">
        <v>39</v>
      </c>
      <c r="D53" s="331" t="s">
        <v>40</v>
      </c>
      <c r="E53" s="329">
        <v>42466.725</v>
      </c>
      <c r="F53" s="366">
        <v>42466.745833333334</v>
      </c>
      <c r="G53" s="223" t="s">
        <v>41</v>
      </c>
      <c r="H53" s="405">
        <v>1232.6250001434964</v>
      </c>
      <c r="I53" s="91">
        <f t="shared" si="2"/>
        <v>0.020833333335758653</v>
      </c>
    </row>
    <row r="54" spans="1:9" s="397" customFormat="1" ht="13.5">
      <c r="A54" s="223">
        <v>3</v>
      </c>
      <c r="B54" s="291">
        <v>42469</v>
      </c>
      <c r="C54" s="328" t="s">
        <v>64</v>
      </c>
      <c r="D54" s="331" t="s">
        <v>65</v>
      </c>
      <c r="E54" s="329">
        <v>42469.09722222222</v>
      </c>
      <c r="F54" s="379">
        <v>42469.47222222222</v>
      </c>
      <c r="G54" s="223" t="s">
        <v>61</v>
      </c>
      <c r="H54" s="405">
        <v>32541.3</v>
      </c>
      <c r="I54" s="91">
        <f t="shared" si="2"/>
        <v>0.375</v>
      </c>
    </row>
    <row r="55" spans="1:9" s="397" customFormat="1" ht="13.5">
      <c r="A55" s="289">
        <v>4</v>
      </c>
      <c r="B55" s="291">
        <v>42476</v>
      </c>
      <c r="C55" s="380" t="s">
        <v>85</v>
      </c>
      <c r="D55" s="331" t="s">
        <v>86</v>
      </c>
      <c r="E55" s="329">
        <v>42476.47708333333</v>
      </c>
      <c r="F55" s="379">
        <v>42476.53472222222</v>
      </c>
      <c r="G55" s="223" t="s">
        <v>61</v>
      </c>
      <c r="H55" s="405">
        <v>909.4033333129249</v>
      </c>
      <c r="I55" s="91">
        <f t="shared" si="2"/>
        <v>0.057638888887595385</v>
      </c>
    </row>
    <row r="56" spans="1:9" s="397" customFormat="1" ht="13.5">
      <c r="A56" s="223">
        <v>5</v>
      </c>
      <c r="B56" s="291">
        <v>42476</v>
      </c>
      <c r="C56" s="380" t="s">
        <v>84</v>
      </c>
      <c r="D56" s="331" t="s">
        <v>131</v>
      </c>
      <c r="E56" s="329">
        <v>42476.470138888886</v>
      </c>
      <c r="F56" s="379">
        <v>42476.56597222222</v>
      </c>
      <c r="G56" s="223" t="s">
        <v>61</v>
      </c>
      <c r="H56" s="405">
        <v>1134.01499999426</v>
      </c>
      <c r="I56" s="91">
        <f t="shared" si="2"/>
        <v>0.09583333333284827</v>
      </c>
    </row>
    <row r="57" spans="1:9" s="397" customFormat="1" ht="13.5">
      <c r="A57" s="289">
        <v>6</v>
      </c>
      <c r="B57" s="291">
        <v>42478</v>
      </c>
      <c r="C57" s="381" t="s">
        <v>77</v>
      </c>
      <c r="D57" s="223" t="s">
        <v>92</v>
      </c>
      <c r="E57" s="356">
        <v>42478.67361111111</v>
      </c>
      <c r="F57" s="337">
        <v>42478.680555555555</v>
      </c>
      <c r="G57" s="223" t="s">
        <v>61</v>
      </c>
      <c r="H57" s="405">
        <v>41.087500004783216</v>
      </c>
      <c r="I57" s="91">
        <f t="shared" si="2"/>
        <v>0.006944444445252884</v>
      </c>
    </row>
    <row r="58" spans="1:9" s="397" customFormat="1" ht="13.5">
      <c r="A58" s="223">
        <v>7</v>
      </c>
      <c r="B58" s="291">
        <v>42486</v>
      </c>
      <c r="C58" s="380" t="s">
        <v>85</v>
      </c>
      <c r="D58" s="331" t="s">
        <v>95</v>
      </c>
      <c r="E58" s="356">
        <v>42486.39236111111</v>
      </c>
      <c r="F58" s="337">
        <v>42486.40694444445</v>
      </c>
      <c r="G58" s="223" t="s">
        <v>61</v>
      </c>
      <c r="H58" s="406">
        <v>207.08100005510263</v>
      </c>
      <c r="I58" s="91">
        <f t="shared" si="2"/>
        <v>0.014583333337213844</v>
      </c>
    </row>
    <row r="59" spans="1:9" s="397" customFormat="1" ht="13.5">
      <c r="A59" s="289">
        <v>8</v>
      </c>
      <c r="B59" s="291">
        <v>42500</v>
      </c>
      <c r="C59" s="328" t="s">
        <v>119</v>
      </c>
      <c r="D59" s="331" t="s">
        <v>121</v>
      </c>
      <c r="E59" s="329">
        <v>42500.458333333336</v>
      </c>
      <c r="F59" s="337">
        <v>42500.48611111111</v>
      </c>
      <c r="G59" s="374" t="s">
        <v>120</v>
      </c>
      <c r="H59" s="406">
        <v>98.60999998565036</v>
      </c>
      <c r="I59" s="91">
        <f t="shared" si="2"/>
        <v>0.02777777777373558</v>
      </c>
    </row>
    <row r="60" spans="1:9" s="397" customFormat="1" ht="15">
      <c r="A60" s="223">
        <v>9</v>
      </c>
      <c r="B60" s="291">
        <v>42501</v>
      </c>
      <c r="C60" s="347" t="s">
        <v>125</v>
      </c>
      <c r="D60" s="348" t="s">
        <v>126</v>
      </c>
      <c r="E60" s="349">
        <v>42501.625</v>
      </c>
      <c r="F60" s="337">
        <v>42501.69097222222</v>
      </c>
      <c r="G60" s="374" t="s">
        <v>120</v>
      </c>
      <c r="H60" s="406">
        <v>3903.3124998086714</v>
      </c>
      <c r="I60" s="91">
        <f t="shared" si="2"/>
        <v>0.06597222221898846</v>
      </c>
    </row>
    <row r="61" spans="1:9" s="397" customFormat="1" ht="13.5">
      <c r="A61" s="289">
        <v>10</v>
      </c>
      <c r="B61" s="291">
        <v>42506</v>
      </c>
      <c r="C61" s="355" t="s">
        <v>84</v>
      </c>
      <c r="D61" s="331" t="s">
        <v>133</v>
      </c>
      <c r="E61" s="356">
        <v>42506.76666666667</v>
      </c>
      <c r="F61" s="337">
        <v>42506.81041666667</v>
      </c>
      <c r="G61" s="223" t="s">
        <v>61</v>
      </c>
      <c r="H61" s="406">
        <v>1380.5399999081624</v>
      </c>
      <c r="I61" s="91">
        <f t="shared" si="2"/>
        <v>0.04374999999708962</v>
      </c>
    </row>
    <row r="62" spans="1:9" s="397" customFormat="1" ht="15">
      <c r="A62" s="223">
        <v>11</v>
      </c>
      <c r="B62" s="291">
        <v>42533</v>
      </c>
      <c r="C62" s="367" t="s">
        <v>171</v>
      </c>
      <c r="D62" s="331" t="s">
        <v>53</v>
      </c>
      <c r="E62" s="329">
        <v>42533.586805555555</v>
      </c>
      <c r="F62" s="368">
        <v>42533.65277777778</v>
      </c>
      <c r="G62" s="347" t="s">
        <v>41</v>
      </c>
      <c r="H62" s="406">
        <v>1821.5458334449418</v>
      </c>
      <c r="I62" s="91">
        <f t="shared" si="2"/>
        <v>0.06597222222626442</v>
      </c>
    </row>
    <row r="63" spans="1:9" s="397" customFormat="1" ht="13.5">
      <c r="A63" s="289">
        <v>12</v>
      </c>
      <c r="B63" s="291">
        <v>42533</v>
      </c>
      <c r="C63" s="355" t="s">
        <v>103</v>
      </c>
      <c r="D63" s="331" t="s">
        <v>53</v>
      </c>
      <c r="E63" s="329">
        <v>42533.3625</v>
      </c>
      <c r="F63" s="368">
        <v>42533.385416666664</v>
      </c>
      <c r="G63" s="328" t="s">
        <v>174</v>
      </c>
      <c r="H63" s="406">
        <v>1807.8499995790771</v>
      </c>
      <c r="I63" s="91">
        <f t="shared" si="2"/>
        <v>0.022916666661330964</v>
      </c>
    </row>
    <row r="64" spans="1:9" s="397" customFormat="1" ht="13.5">
      <c r="A64" s="223">
        <v>13</v>
      </c>
      <c r="B64" s="291">
        <v>42539</v>
      </c>
      <c r="C64" s="355" t="s">
        <v>64</v>
      </c>
      <c r="D64" s="331" t="s">
        <v>187</v>
      </c>
      <c r="E64" s="329">
        <v>42539.63888888889</v>
      </c>
      <c r="F64" s="337">
        <v>42539.84722222222</v>
      </c>
      <c r="G64" s="328" t="s">
        <v>174</v>
      </c>
      <c r="H64" s="406">
        <v>2465.2499999426013</v>
      </c>
      <c r="I64" s="91">
        <f t="shared" si="2"/>
        <v>0.2083333333284827</v>
      </c>
    </row>
    <row r="65" spans="1:9" s="397" customFormat="1" ht="13.5">
      <c r="A65" s="223"/>
      <c r="B65" s="343"/>
      <c r="C65" s="343"/>
      <c r="D65" s="223"/>
      <c r="E65" s="343"/>
      <c r="F65" s="223"/>
      <c r="G65" s="374"/>
      <c r="H65" s="406"/>
      <c r="I65" s="142">
        <f>AVERAGE(I52:I64)</f>
        <v>0.07761752136642687</v>
      </c>
    </row>
    <row r="66" spans="1:8" s="397" customFormat="1" ht="15" customHeight="1">
      <c r="A66" s="415" t="s">
        <v>32</v>
      </c>
      <c r="B66" s="416"/>
      <c r="C66" s="416"/>
      <c r="D66" s="416"/>
      <c r="E66" s="416"/>
      <c r="F66" s="416"/>
      <c r="G66" s="416"/>
      <c r="H66" s="417"/>
    </row>
    <row r="67" spans="1:8" s="397" customFormat="1" ht="13.5">
      <c r="A67" s="223"/>
      <c r="B67" s="364"/>
      <c r="C67" s="365"/>
      <c r="D67" s="365"/>
      <c r="E67" s="365"/>
      <c r="F67" s="365"/>
      <c r="G67" s="365"/>
      <c r="H67" s="409"/>
    </row>
    <row r="68" spans="1:9" s="387" customFormat="1" ht="15">
      <c r="A68" s="223">
        <v>1</v>
      </c>
      <c r="B68" s="291">
        <v>42464</v>
      </c>
      <c r="C68" s="382" t="s">
        <v>36</v>
      </c>
      <c r="D68" s="348" t="s">
        <v>142</v>
      </c>
      <c r="E68" s="373">
        <v>42464.15972222222</v>
      </c>
      <c r="F68" s="373">
        <v>42464.194444444445</v>
      </c>
      <c r="G68" s="325" t="s">
        <v>61</v>
      </c>
      <c r="H68" s="405">
        <v>1369.5833334927738</v>
      </c>
      <c r="I68" s="91">
        <f aca="true" t="shared" si="3" ref="I68:I76">F68-E68</f>
        <v>0.03472222222626442</v>
      </c>
    </row>
    <row r="69" spans="1:9" s="387" customFormat="1" ht="15">
      <c r="A69" s="223">
        <v>2</v>
      </c>
      <c r="B69" s="291">
        <v>42472</v>
      </c>
      <c r="C69" s="223" t="s">
        <v>78</v>
      </c>
      <c r="D69" s="383" t="s">
        <v>79</v>
      </c>
      <c r="E69" s="384">
        <v>42472.51388888889</v>
      </c>
      <c r="F69" s="385">
        <v>42472.541666666664</v>
      </c>
      <c r="G69" s="325" t="s">
        <v>61</v>
      </c>
      <c r="H69" s="405">
        <v>328.69999995216784</v>
      </c>
      <c r="I69" s="91">
        <f t="shared" si="3"/>
        <v>0.02777777777373558</v>
      </c>
    </row>
    <row r="70" spans="1:9" s="397" customFormat="1" ht="30.75">
      <c r="A70" s="223">
        <v>3</v>
      </c>
      <c r="B70" s="291">
        <v>42468</v>
      </c>
      <c r="C70" s="382" t="s">
        <v>93</v>
      </c>
      <c r="D70" s="348" t="s">
        <v>94</v>
      </c>
      <c r="E70" s="373">
        <v>42468.48611111111</v>
      </c>
      <c r="F70" s="373">
        <v>42468.50347222222</v>
      </c>
      <c r="G70" s="325" t="s">
        <v>61</v>
      </c>
      <c r="H70" s="405">
        <v>205.43749998086713</v>
      </c>
      <c r="I70" s="91">
        <f t="shared" si="3"/>
        <v>0.01736111110949423</v>
      </c>
    </row>
    <row r="71" spans="1:9" s="397" customFormat="1" ht="30.75">
      <c r="A71" s="223">
        <v>4</v>
      </c>
      <c r="B71" s="291">
        <v>42482</v>
      </c>
      <c r="C71" s="347" t="s">
        <v>96</v>
      </c>
      <c r="D71" s="348" t="s">
        <v>97</v>
      </c>
      <c r="E71" s="352">
        <v>42482.052083333336</v>
      </c>
      <c r="F71" s="352">
        <v>42482.07638888889</v>
      </c>
      <c r="G71" s="325" t="s">
        <v>61</v>
      </c>
      <c r="H71" s="405">
        <v>287.61249999043355</v>
      </c>
      <c r="I71" s="91">
        <f t="shared" si="3"/>
        <v>0.024305555554747116</v>
      </c>
    </row>
    <row r="72" spans="1:9" s="397" customFormat="1" ht="15">
      <c r="A72" s="223">
        <v>5</v>
      </c>
      <c r="B72" s="291">
        <v>42498</v>
      </c>
      <c r="C72" s="382" t="s">
        <v>112</v>
      </c>
      <c r="D72" s="348" t="s">
        <v>130</v>
      </c>
      <c r="E72" s="373">
        <v>42498.36319444444</v>
      </c>
      <c r="F72" s="386">
        <v>42498.41180555556</v>
      </c>
      <c r="G72" s="325" t="s">
        <v>61</v>
      </c>
      <c r="H72" s="405">
        <v>958.7083334449417</v>
      </c>
      <c r="I72" s="91">
        <f t="shared" si="3"/>
        <v>0.04861111111677019</v>
      </c>
    </row>
    <row r="73" spans="1:9" s="397" customFormat="1" ht="13.5">
      <c r="A73" s="223">
        <v>6</v>
      </c>
      <c r="B73" s="291">
        <v>42509</v>
      </c>
      <c r="C73" s="328" t="s">
        <v>137</v>
      </c>
      <c r="D73" s="328" t="s">
        <v>138</v>
      </c>
      <c r="E73" s="366">
        <v>42509.98611111111</v>
      </c>
      <c r="F73" s="336">
        <v>42510.006944444445</v>
      </c>
      <c r="G73" s="223" t="s">
        <v>61</v>
      </c>
      <c r="H73" s="405">
        <v>246.52500002869928</v>
      </c>
      <c r="I73" s="91">
        <f t="shared" si="3"/>
        <v>0.020833333335758653</v>
      </c>
    </row>
    <row r="74" spans="1:9" s="397" customFormat="1" ht="13.5">
      <c r="A74" s="223">
        <v>7</v>
      </c>
      <c r="B74" s="375">
        <v>42537</v>
      </c>
      <c r="C74" s="328" t="s">
        <v>176</v>
      </c>
      <c r="D74" s="331" t="s">
        <v>53</v>
      </c>
      <c r="E74" s="366">
        <v>42537.305555555555</v>
      </c>
      <c r="F74" s="336">
        <v>42537.430555555555</v>
      </c>
      <c r="G74" s="328" t="s">
        <v>177</v>
      </c>
      <c r="H74" s="405">
        <v>1479.15</v>
      </c>
      <c r="I74" s="91">
        <f t="shared" si="3"/>
        <v>0.125</v>
      </c>
    </row>
    <row r="75" spans="1:9" s="397" customFormat="1" ht="13.5">
      <c r="A75" s="223">
        <v>8</v>
      </c>
      <c r="B75" s="344">
        <v>42547</v>
      </c>
      <c r="C75" s="328" t="s">
        <v>213</v>
      </c>
      <c r="D75" s="331" t="s">
        <v>214</v>
      </c>
      <c r="E75" s="366">
        <v>42547.958333333336</v>
      </c>
      <c r="F75" s="366">
        <v>42548.01180555556</v>
      </c>
      <c r="G75" s="223" t="s">
        <v>61</v>
      </c>
      <c r="H75" s="405">
        <v>632.7474999961735</v>
      </c>
      <c r="I75" s="91">
        <f t="shared" si="3"/>
        <v>0.053472222221898846</v>
      </c>
    </row>
    <row r="76" spans="1:9" s="397" customFormat="1" ht="13.5">
      <c r="A76" s="223">
        <v>9</v>
      </c>
      <c r="B76" s="344">
        <v>42549</v>
      </c>
      <c r="C76" s="328" t="s">
        <v>222</v>
      </c>
      <c r="D76" s="331" t="s">
        <v>223</v>
      </c>
      <c r="E76" s="366">
        <v>42549.93402777778</v>
      </c>
      <c r="F76" s="366">
        <v>42549.96527777778</v>
      </c>
      <c r="G76" s="328" t="s">
        <v>224</v>
      </c>
      <c r="H76" s="405">
        <v>369.7875</v>
      </c>
      <c r="I76" s="91">
        <f t="shared" si="3"/>
        <v>0.03125</v>
      </c>
    </row>
    <row r="77" spans="2:9" s="397" customFormat="1" ht="15">
      <c r="B77" s="321"/>
      <c r="C77" s="322"/>
      <c r="D77" s="387"/>
      <c r="E77" s="323"/>
      <c r="F77" s="323"/>
      <c r="G77" s="357"/>
      <c r="H77" s="413"/>
      <c r="I77" s="142">
        <f>AVERAGE(I68:I76)</f>
        <v>0.04259259259318545</v>
      </c>
    </row>
    <row r="78" spans="2:8" s="397" customFormat="1" ht="15">
      <c r="B78" s="321"/>
      <c r="C78" s="322"/>
      <c r="D78" s="387"/>
      <c r="E78" s="323"/>
      <c r="F78" s="323"/>
      <c r="G78" s="357"/>
      <c r="H78" s="413"/>
    </row>
    <row r="79" spans="2:8" s="397" customFormat="1" ht="15">
      <c r="B79" s="321"/>
      <c r="C79" s="322"/>
      <c r="D79" s="387"/>
      <c r="E79" s="323"/>
      <c r="F79" s="323"/>
      <c r="G79" s="357"/>
      <c r="H79" s="413"/>
    </row>
    <row r="80" spans="2:8" s="397" customFormat="1" ht="15">
      <c r="B80" s="321"/>
      <c r="C80" s="322"/>
      <c r="D80" s="387"/>
      <c r="E80" s="323"/>
      <c r="F80" s="323"/>
      <c r="G80" s="357"/>
      <c r="H80" s="413"/>
    </row>
    <row r="81" spans="2:8" s="397" customFormat="1" ht="15">
      <c r="B81" s="321"/>
      <c r="C81" s="322"/>
      <c r="D81" s="387"/>
      <c r="E81" s="323"/>
      <c r="F81" s="323"/>
      <c r="G81" s="357"/>
      <c r="H81" s="413"/>
    </row>
    <row r="82" spans="2:8" s="397" customFormat="1" ht="15">
      <c r="B82" s="321"/>
      <c r="C82" s="322"/>
      <c r="D82" s="387"/>
      <c r="E82" s="323"/>
      <c r="F82" s="323"/>
      <c r="G82" s="357"/>
      <c r="H82" s="413"/>
    </row>
    <row r="83" spans="2:8" s="397" customFormat="1" ht="15">
      <c r="B83" s="321"/>
      <c r="C83" s="322"/>
      <c r="D83" s="387"/>
      <c r="E83" s="323"/>
      <c r="F83" s="323"/>
      <c r="G83" s="357"/>
      <c r="H83" s="413"/>
    </row>
    <row r="84" spans="2:8" s="397" customFormat="1" ht="15">
      <c r="B84" s="321"/>
      <c r="C84" s="322"/>
      <c r="D84" s="387"/>
      <c r="E84" s="323"/>
      <c r="F84" s="323"/>
      <c r="G84" s="357"/>
      <c r="H84" s="413"/>
    </row>
    <row r="85" spans="2:8" s="397" customFormat="1" ht="15">
      <c r="B85" s="321"/>
      <c r="C85" s="322"/>
      <c r="D85" s="387"/>
      <c r="E85" s="323"/>
      <c r="F85" s="323"/>
      <c r="G85" s="357"/>
      <c r="H85" s="413"/>
    </row>
    <row r="86" spans="2:8" s="397" customFormat="1" ht="15">
      <c r="B86" s="321"/>
      <c r="C86" s="322"/>
      <c r="D86" s="387"/>
      <c r="E86" s="323"/>
      <c r="F86" s="323"/>
      <c r="G86" s="357"/>
      <c r="H86" s="413"/>
    </row>
    <row r="87" spans="2:8" s="397" customFormat="1" ht="15">
      <c r="B87" s="321"/>
      <c r="C87" s="322"/>
      <c r="D87" s="387"/>
      <c r="E87" s="323"/>
      <c r="F87" s="323"/>
      <c r="G87" s="357"/>
      <c r="H87" s="413"/>
    </row>
    <row r="88" spans="2:8" s="397" customFormat="1" ht="15">
      <c r="B88" s="321"/>
      <c r="C88" s="322"/>
      <c r="D88" s="387"/>
      <c r="E88" s="323"/>
      <c r="F88" s="323"/>
      <c r="G88" s="357"/>
      <c r="H88" s="413"/>
    </row>
    <row r="89" spans="2:8" s="397" customFormat="1" ht="15">
      <c r="B89" s="321"/>
      <c r="C89" s="322"/>
      <c r="D89" s="387"/>
      <c r="E89" s="323"/>
      <c r="F89" s="323"/>
      <c r="G89" s="357"/>
      <c r="H89" s="413"/>
    </row>
    <row r="90" spans="2:8" s="397" customFormat="1" ht="15">
      <c r="B90" s="321"/>
      <c r="C90" s="322"/>
      <c r="D90" s="387"/>
      <c r="E90" s="323"/>
      <c r="F90" s="323"/>
      <c r="G90" s="357"/>
      <c r="H90" s="413"/>
    </row>
    <row r="91" spans="2:8" s="397" customFormat="1" ht="15">
      <c r="B91" s="321"/>
      <c r="C91" s="322"/>
      <c r="D91" s="387"/>
      <c r="E91" s="323"/>
      <c r="F91" s="323"/>
      <c r="G91" s="357"/>
      <c r="H91" s="413"/>
    </row>
    <row r="92" spans="2:8" s="397" customFormat="1" ht="15">
      <c r="B92" s="321"/>
      <c r="C92" s="322"/>
      <c r="D92" s="387"/>
      <c r="E92" s="323"/>
      <c r="F92" s="323"/>
      <c r="G92" s="357"/>
      <c r="H92" s="413"/>
    </row>
    <row r="93" spans="2:8" s="397" customFormat="1" ht="15">
      <c r="B93" s="321"/>
      <c r="C93" s="322"/>
      <c r="D93" s="387"/>
      <c r="E93" s="323"/>
      <c r="F93" s="323"/>
      <c r="G93" s="357"/>
      <c r="H93" s="413"/>
    </row>
    <row r="94" spans="2:8" s="397" customFormat="1" ht="15">
      <c r="B94" s="321"/>
      <c r="C94" s="322"/>
      <c r="D94" s="387"/>
      <c r="E94" s="323"/>
      <c r="F94" s="323"/>
      <c r="G94" s="357"/>
      <c r="H94" s="413"/>
    </row>
    <row r="95" spans="2:8" s="397" customFormat="1" ht="15">
      <c r="B95" s="321"/>
      <c r="C95" s="322"/>
      <c r="D95" s="387"/>
      <c r="E95" s="323"/>
      <c r="F95" s="323"/>
      <c r="G95" s="357"/>
      <c r="H95" s="413"/>
    </row>
    <row r="96" spans="2:8" s="397" customFormat="1" ht="15">
      <c r="B96" s="321"/>
      <c r="C96" s="322"/>
      <c r="D96" s="387"/>
      <c r="E96" s="323"/>
      <c r="F96" s="323"/>
      <c r="G96" s="357"/>
      <c r="H96" s="413"/>
    </row>
    <row r="97" spans="2:8" s="397" customFormat="1" ht="15">
      <c r="B97" s="321"/>
      <c r="C97" s="322"/>
      <c r="D97" s="387"/>
      <c r="E97" s="323"/>
      <c r="F97" s="323"/>
      <c r="G97" s="357"/>
      <c r="H97" s="413"/>
    </row>
    <row r="98" spans="2:8" s="397" customFormat="1" ht="15">
      <c r="B98" s="321"/>
      <c r="C98" s="322"/>
      <c r="D98" s="387"/>
      <c r="E98" s="323"/>
      <c r="F98" s="323"/>
      <c r="G98" s="357"/>
      <c r="H98" s="413"/>
    </row>
    <row r="99" spans="2:8" s="397" customFormat="1" ht="15">
      <c r="B99" s="321"/>
      <c r="C99" s="322"/>
      <c r="D99" s="387"/>
      <c r="E99" s="323"/>
      <c r="F99" s="323"/>
      <c r="G99" s="357"/>
      <c r="H99" s="413"/>
    </row>
    <row r="100" spans="2:8" s="397" customFormat="1" ht="15">
      <c r="B100" s="321"/>
      <c r="C100" s="322"/>
      <c r="D100" s="387"/>
      <c r="E100" s="323"/>
      <c r="F100" s="323"/>
      <c r="G100" s="357"/>
      <c r="H100" s="413"/>
    </row>
    <row r="101" spans="2:8" s="397" customFormat="1" ht="15">
      <c r="B101" s="321"/>
      <c r="C101" s="322"/>
      <c r="D101" s="387"/>
      <c r="E101" s="323"/>
      <c r="F101" s="323"/>
      <c r="G101" s="357"/>
      <c r="H101" s="413"/>
    </row>
    <row r="102" spans="2:8" s="397" customFormat="1" ht="15">
      <c r="B102" s="321"/>
      <c r="C102" s="322"/>
      <c r="D102" s="387"/>
      <c r="E102" s="323"/>
      <c r="F102" s="323"/>
      <c r="G102" s="357"/>
      <c r="H102" s="413"/>
    </row>
    <row r="103" spans="2:8" s="397" customFormat="1" ht="15">
      <c r="B103" s="321"/>
      <c r="C103" s="322"/>
      <c r="D103" s="387"/>
      <c r="E103" s="323"/>
      <c r="F103" s="323"/>
      <c r="G103" s="357"/>
      <c r="H103" s="413"/>
    </row>
    <row r="104" spans="2:8" s="397" customFormat="1" ht="15">
      <c r="B104" s="321"/>
      <c r="C104" s="322"/>
      <c r="D104" s="387"/>
      <c r="E104" s="323"/>
      <c r="F104" s="323"/>
      <c r="G104" s="357"/>
      <c r="H104" s="413"/>
    </row>
    <row r="105" spans="2:8" s="397" customFormat="1" ht="15">
      <c r="B105" s="321"/>
      <c r="C105" s="322"/>
      <c r="D105" s="387"/>
      <c r="E105" s="323"/>
      <c r="F105" s="323"/>
      <c r="G105" s="357"/>
      <c r="H105" s="413"/>
    </row>
    <row r="106" spans="2:8" s="397" customFormat="1" ht="15">
      <c r="B106" s="321"/>
      <c r="C106" s="322"/>
      <c r="D106" s="387"/>
      <c r="E106" s="323"/>
      <c r="F106" s="323"/>
      <c r="G106" s="357"/>
      <c r="H106" s="413"/>
    </row>
    <row r="107" spans="2:8" s="397" customFormat="1" ht="15">
      <c r="B107" s="321"/>
      <c r="C107" s="322"/>
      <c r="D107" s="387"/>
      <c r="E107" s="323"/>
      <c r="F107" s="323"/>
      <c r="G107" s="357"/>
      <c r="H107" s="413"/>
    </row>
    <row r="108" spans="2:8" s="397" customFormat="1" ht="15">
      <c r="B108" s="321"/>
      <c r="C108" s="322"/>
      <c r="D108" s="387"/>
      <c r="E108" s="323"/>
      <c r="F108" s="323"/>
      <c r="G108" s="357"/>
      <c r="H108" s="413"/>
    </row>
    <row r="109" spans="2:8" s="397" customFormat="1" ht="15">
      <c r="B109" s="321"/>
      <c r="C109" s="322"/>
      <c r="D109" s="387"/>
      <c r="E109" s="323"/>
      <c r="F109" s="323"/>
      <c r="G109" s="357"/>
      <c r="H109" s="413"/>
    </row>
    <row r="110" spans="2:8" s="397" customFormat="1" ht="15">
      <c r="B110" s="321"/>
      <c r="C110" s="322"/>
      <c r="D110" s="387"/>
      <c r="E110" s="323"/>
      <c r="F110" s="323"/>
      <c r="G110" s="357"/>
      <c r="H110" s="413"/>
    </row>
    <row r="111" spans="2:8" s="397" customFormat="1" ht="15">
      <c r="B111" s="321"/>
      <c r="C111" s="322"/>
      <c r="D111" s="387"/>
      <c r="E111" s="323"/>
      <c r="F111" s="323"/>
      <c r="G111" s="357"/>
      <c r="H111" s="413"/>
    </row>
    <row r="112" spans="2:8" s="397" customFormat="1" ht="15">
      <c r="B112" s="321"/>
      <c r="C112" s="322"/>
      <c r="D112" s="387"/>
      <c r="E112" s="323"/>
      <c r="F112" s="323"/>
      <c r="G112" s="357"/>
      <c r="H112" s="413"/>
    </row>
    <row r="113" spans="2:8" s="397" customFormat="1" ht="15">
      <c r="B113" s="321"/>
      <c r="C113" s="322"/>
      <c r="D113" s="387"/>
      <c r="E113" s="323"/>
      <c r="F113" s="323"/>
      <c r="G113" s="357"/>
      <c r="H113" s="413"/>
    </row>
    <row r="114" spans="2:8" s="397" customFormat="1" ht="15">
      <c r="B114" s="321"/>
      <c r="C114" s="322"/>
      <c r="D114" s="387"/>
      <c r="E114" s="323"/>
      <c r="F114" s="323"/>
      <c r="G114" s="357"/>
      <c r="H114" s="413"/>
    </row>
    <row r="115" spans="2:8" s="397" customFormat="1" ht="15">
      <c r="B115" s="321"/>
      <c r="C115" s="322"/>
      <c r="D115" s="387"/>
      <c r="E115" s="323"/>
      <c r="F115" s="323"/>
      <c r="G115" s="357"/>
      <c r="H115" s="413"/>
    </row>
    <row r="116" spans="2:8" s="397" customFormat="1" ht="15">
      <c r="B116" s="321"/>
      <c r="C116" s="322"/>
      <c r="D116" s="387"/>
      <c r="E116" s="323"/>
      <c r="F116" s="323"/>
      <c r="G116" s="357"/>
      <c r="H116" s="413"/>
    </row>
    <row r="117" spans="2:8" s="397" customFormat="1" ht="15">
      <c r="B117" s="321"/>
      <c r="C117" s="322"/>
      <c r="D117" s="387"/>
      <c r="E117" s="323"/>
      <c r="F117" s="323"/>
      <c r="G117" s="357"/>
      <c r="H117" s="413"/>
    </row>
    <row r="118" spans="2:8" s="397" customFormat="1" ht="15">
      <c r="B118" s="321"/>
      <c r="C118" s="322"/>
      <c r="D118" s="387"/>
      <c r="E118" s="323"/>
      <c r="F118" s="323"/>
      <c r="G118" s="357"/>
      <c r="H118" s="413"/>
    </row>
  </sheetData>
  <sheetProtection/>
  <mergeCells count="13">
    <mergeCell ref="A1:H1"/>
    <mergeCell ref="A3:A4"/>
    <mergeCell ref="B3:B4"/>
    <mergeCell ref="D3:D4"/>
    <mergeCell ref="E3:F3"/>
    <mergeCell ref="G3:G4"/>
    <mergeCell ref="H3:H4"/>
    <mergeCell ref="A5:H5"/>
    <mergeCell ref="A33:H33"/>
    <mergeCell ref="A37:H37"/>
    <mergeCell ref="A40:H40"/>
    <mergeCell ref="A50:H50"/>
    <mergeCell ref="A66:H66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gridneva-oi</cp:lastModifiedBy>
  <cp:lastPrinted>2016-07-04T13:46:41Z</cp:lastPrinted>
  <dcterms:created xsi:type="dcterms:W3CDTF">2010-10-25T05:46:14Z</dcterms:created>
  <dcterms:modified xsi:type="dcterms:W3CDTF">2017-03-10T10:07:20Z</dcterms:modified>
  <cp:category/>
  <cp:version/>
  <cp:contentType/>
  <cp:contentStatus/>
</cp:coreProperties>
</file>